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CU2jWWr57hA0Ujrznt2WJI7LrbcCfRLJs6c/9w3/iEN2zoaWSWHEN2PBBqqO5dQ9FFW6JX+nps5F0RUeD+9Qzw==" workbookSaltValue="PrXUb3qTKDLF4Xf/vPWcTQ==" workbookSpinCount="100000" lockStructure="1"/>
  <bookViews>
    <workbookView xWindow="480" yWindow="60" windowWidth="13275" windowHeight="7170"/>
  </bookViews>
  <sheets>
    <sheet name="Summary" sheetId="1" r:id="rId1"/>
    <sheet name="BUF" sheetId="2" r:id="rId2"/>
    <sheet name="NMA" sheetId="3" r:id="rId3"/>
    <sheet name="EC101" sheetId="4" r:id="rId4"/>
    <sheet name="EC102" sheetId="5" r:id="rId5"/>
    <sheet name="EC104" sheetId="6" r:id="rId6"/>
    <sheet name="EC105" sheetId="7" r:id="rId7"/>
    <sheet name="EC106" sheetId="8" r:id="rId8"/>
    <sheet name="EC108" sheetId="9" r:id="rId9"/>
    <sheet name="EC109" sheetId="10" r:id="rId10"/>
    <sheet name="DC10" sheetId="11" r:id="rId11"/>
    <sheet name="EC121" sheetId="12" r:id="rId12"/>
    <sheet name="EC122" sheetId="13" r:id="rId13"/>
    <sheet name="EC123" sheetId="14" r:id="rId14"/>
    <sheet name="EC124" sheetId="15" r:id="rId15"/>
    <sheet name="EC126" sheetId="16" r:id="rId16"/>
    <sheet name="EC129" sheetId="17" r:id="rId17"/>
    <sheet name="DC12" sheetId="18" r:id="rId18"/>
    <sheet name="EC131" sheetId="19" r:id="rId19"/>
    <sheet name="EC135" sheetId="20" r:id="rId20"/>
    <sheet name="EC136" sheetId="21" r:id="rId21"/>
    <sheet name="EC137" sheetId="22" r:id="rId22"/>
    <sheet name="EC138" sheetId="23" r:id="rId23"/>
    <sheet name="EC139" sheetId="24" r:id="rId24"/>
    <sheet name="DC13" sheetId="25" r:id="rId25"/>
    <sheet name="EC141" sheetId="26" r:id="rId26"/>
    <sheet name="EC142" sheetId="27" r:id="rId27"/>
    <sheet name="EC145" sheetId="28" r:id="rId28"/>
    <sheet name="DC14" sheetId="29" r:id="rId29"/>
    <sheet name="EC153" sheetId="30" r:id="rId30"/>
    <sheet name="EC154" sheetId="31" r:id="rId31"/>
    <sheet name="EC155" sheetId="32" r:id="rId32"/>
    <sheet name="EC156" sheetId="33" r:id="rId33"/>
    <sheet name="EC157" sheetId="34" r:id="rId34"/>
    <sheet name="DC15" sheetId="35" r:id="rId35"/>
    <sheet name="EC441" sheetId="36" r:id="rId36"/>
    <sheet name="EC442" sheetId="37" r:id="rId37"/>
    <sheet name="EC443" sheetId="38" r:id="rId38"/>
    <sheet name="EC444" sheetId="39" r:id="rId39"/>
    <sheet name="DC44" sheetId="40" r:id="rId40"/>
  </sheets>
  <definedNames>
    <definedName name="_xlnm.Print_Area" localSheetId="1">BUF!$A$1:$X$128</definedName>
    <definedName name="_xlnm.Print_Area" localSheetId="10">'DC10'!$A$1:$X$128</definedName>
    <definedName name="_xlnm.Print_Area" localSheetId="17">'DC12'!$A$1:$X$128</definedName>
    <definedName name="_xlnm.Print_Area" localSheetId="24">'DC13'!$A$1:$X$128</definedName>
    <definedName name="_xlnm.Print_Area" localSheetId="28">'DC14'!$A$1:$X$128</definedName>
    <definedName name="_xlnm.Print_Area" localSheetId="34">'DC15'!$A$1:$X$128</definedName>
    <definedName name="_xlnm.Print_Area" localSheetId="39">'DC44'!$A$1:$X$128</definedName>
    <definedName name="_xlnm.Print_Area" localSheetId="3">'EC101'!$A$1:$X$128</definedName>
    <definedName name="_xlnm.Print_Area" localSheetId="4">'EC102'!$A$1:$X$128</definedName>
    <definedName name="_xlnm.Print_Area" localSheetId="5">'EC104'!$A$1:$X$128</definedName>
    <definedName name="_xlnm.Print_Area" localSheetId="6">'EC105'!$A$1:$X$128</definedName>
    <definedName name="_xlnm.Print_Area" localSheetId="7">'EC106'!$A$1:$X$128</definedName>
    <definedName name="_xlnm.Print_Area" localSheetId="8">'EC108'!$A$1:$X$128</definedName>
    <definedName name="_xlnm.Print_Area" localSheetId="9">'EC109'!$A$1:$X$128</definedName>
    <definedName name="_xlnm.Print_Area" localSheetId="11">'EC121'!$A$1:$X$128</definedName>
    <definedName name="_xlnm.Print_Area" localSheetId="12">'EC122'!$A$1:$X$128</definedName>
    <definedName name="_xlnm.Print_Area" localSheetId="13">'EC123'!$A$1:$X$128</definedName>
    <definedName name="_xlnm.Print_Area" localSheetId="14">'EC124'!$A$1:$X$128</definedName>
    <definedName name="_xlnm.Print_Area" localSheetId="15">'EC126'!$A$1:$X$128</definedName>
    <definedName name="_xlnm.Print_Area" localSheetId="16">'EC129'!$A$1:$X$128</definedName>
    <definedName name="_xlnm.Print_Area" localSheetId="18">'EC131'!$A$1:$X$128</definedName>
    <definedName name="_xlnm.Print_Area" localSheetId="19">'EC135'!$A$1:$X$128</definedName>
    <definedName name="_xlnm.Print_Area" localSheetId="20">'EC136'!$A$1:$X$128</definedName>
    <definedName name="_xlnm.Print_Area" localSheetId="21">'EC137'!$A$1:$X$128</definedName>
    <definedName name="_xlnm.Print_Area" localSheetId="22">'EC138'!$A$1:$X$128</definedName>
    <definedName name="_xlnm.Print_Area" localSheetId="23">'EC139'!$A$1:$X$128</definedName>
    <definedName name="_xlnm.Print_Area" localSheetId="25">'EC141'!$A$1:$X$128</definedName>
    <definedName name="_xlnm.Print_Area" localSheetId="26">'EC142'!$A$1:$X$128</definedName>
    <definedName name="_xlnm.Print_Area" localSheetId="27">'EC145'!$A$1:$X$128</definedName>
    <definedName name="_xlnm.Print_Area" localSheetId="29">'EC153'!$A$1:$X$128</definedName>
    <definedName name="_xlnm.Print_Area" localSheetId="30">'EC154'!$A$1:$X$128</definedName>
    <definedName name="_xlnm.Print_Area" localSheetId="31">'EC155'!$A$1:$X$128</definedName>
    <definedName name="_xlnm.Print_Area" localSheetId="32">'EC156'!$A$1:$X$128</definedName>
    <definedName name="_xlnm.Print_Area" localSheetId="33">'EC157'!$A$1:$X$128</definedName>
    <definedName name="_xlnm.Print_Area" localSheetId="35">'EC441'!$A$1:$X$128</definedName>
    <definedName name="_xlnm.Print_Area" localSheetId="36">'EC442'!$A$1:$X$128</definedName>
    <definedName name="_xlnm.Print_Area" localSheetId="37">'EC443'!$A$1:$X$128</definedName>
    <definedName name="_xlnm.Print_Area" localSheetId="38">'EC444'!$A$1:$X$128</definedName>
    <definedName name="_xlnm.Print_Area" localSheetId="2">NMA!$A$1:$X$128</definedName>
    <definedName name="_xlnm.Print_Area" localSheetId="0">Summary!$A$1:$X$128</definedName>
  </definedNames>
  <calcPr calcId="0"/>
</workbook>
</file>

<file path=xl/calcChain.xml><?xml version="1.0" encoding="utf-8"?>
<calcChain xmlns="http://schemas.openxmlformats.org/spreadsheetml/2006/main">
  <c r="O87" i="2" l="1"/>
  <c r="N87" i="2"/>
  <c r="M87" i="2"/>
  <c r="L87" i="2"/>
  <c r="K87" i="2"/>
  <c r="J87" i="2"/>
  <c r="I87" i="2"/>
  <c r="H87" i="2"/>
  <c r="G87" i="2"/>
  <c r="F87" i="2"/>
  <c r="D87" i="2"/>
  <c r="C87" i="2"/>
  <c r="B87" i="2"/>
  <c r="O87" i="3"/>
  <c r="N87" i="3"/>
  <c r="M87" i="3"/>
  <c r="L87" i="3"/>
  <c r="K87" i="3"/>
  <c r="J87" i="3"/>
  <c r="I87" i="3"/>
  <c r="H87" i="3"/>
  <c r="G87" i="3"/>
  <c r="F87" i="3"/>
  <c r="D87" i="3"/>
  <c r="C87" i="3"/>
  <c r="B87" i="3"/>
  <c r="O87" i="4"/>
  <c r="N87" i="4"/>
  <c r="M87" i="4"/>
  <c r="L87" i="4"/>
  <c r="K87" i="4"/>
  <c r="J87" i="4"/>
  <c r="I87" i="4"/>
  <c r="H87" i="4"/>
  <c r="G87" i="4"/>
  <c r="F87" i="4"/>
  <c r="D87" i="4"/>
  <c r="C87" i="4"/>
  <c r="B87" i="4"/>
  <c r="O87" i="5"/>
  <c r="N87" i="5"/>
  <c r="M87" i="5"/>
  <c r="L87" i="5"/>
  <c r="K87" i="5"/>
  <c r="J87" i="5"/>
  <c r="I87" i="5"/>
  <c r="H87" i="5"/>
  <c r="G87" i="5"/>
  <c r="F87" i="5"/>
  <c r="D87" i="5"/>
  <c r="C87" i="5"/>
  <c r="B87" i="5"/>
  <c r="O87" i="6"/>
  <c r="N87" i="6"/>
  <c r="M87" i="6"/>
  <c r="L87" i="6"/>
  <c r="K87" i="6"/>
  <c r="J87" i="6"/>
  <c r="I87" i="6"/>
  <c r="H87" i="6"/>
  <c r="G87" i="6"/>
  <c r="F87" i="6"/>
  <c r="D87" i="6"/>
  <c r="C87" i="6"/>
  <c r="B87" i="6"/>
  <c r="O87" i="7"/>
  <c r="N87" i="7"/>
  <c r="M87" i="7"/>
  <c r="L87" i="7"/>
  <c r="K87" i="7"/>
  <c r="J87" i="7"/>
  <c r="I87" i="7"/>
  <c r="H87" i="7"/>
  <c r="G87" i="7"/>
  <c r="F87" i="7"/>
  <c r="D87" i="7"/>
  <c r="C87" i="7"/>
  <c r="B87" i="7"/>
  <c r="O87" i="8"/>
  <c r="N87" i="8"/>
  <c r="M87" i="8"/>
  <c r="L87" i="8"/>
  <c r="K87" i="8"/>
  <c r="J87" i="8"/>
  <c r="I87" i="8"/>
  <c r="H87" i="8"/>
  <c r="G87" i="8"/>
  <c r="F87" i="8"/>
  <c r="D87" i="8"/>
  <c r="C87" i="8"/>
  <c r="B87" i="8"/>
  <c r="O87" i="9"/>
  <c r="N87" i="9"/>
  <c r="M87" i="9"/>
  <c r="L87" i="9"/>
  <c r="K87" i="9"/>
  <c r="K115" i="9" s="1"/>
  <c r="J87" i="9"/>
  <c r="I87" i="9"/>
  <c r="H87" i="9"/>
  <c r="G87" i="9"/>
  <c r="F87" i="9"/>
  <c r="D87" i="9"/>
  <c r="C87" i="9"/>
  <c r="B87" i="9"/>
  <c r="B115" i="9" s="1"/>
  <c r="O87" i="10"/>
  <c r="N87" i="10"/>
  <c r="M87" i="10"/>
  <c r="L87" i="10"/>
  <c r="K87" i="10"/>
  <c r="J87" i="10"/>
  <c r="I87" i="10"/>
  <c r="H87" i="10"/>
  <c r="G87" i="10"/>
  <c r="F87" i="10"/>
  <c r="D87" i="10"/>
  <c r="C87" i="10"/>
  <c r="B87" i="10"/>
  <c r="O87" i="11"/>
  <c r="N87" i="11"/>
  <c r="M87" i="11"/>
  <c r="L87" i="11"/>
  <c r="K87" i="11"/>
  <c r="J87" i="11"/>
  <c r="I87" i="11"/>
  <c r="H87" i="11"/>
  <c r="G87" i="11"/>
  <c r="F87" i="11"/>
  <c r="D87" i="11"/>
  <c r="C87" i="11"/>
  <c r="B87" i="11"/>
  <c r="O87" i="12"/>
  <c r="N87" i="12"/>
  <c r="M87" i="12"/>
  <c r="L87" i="12"/>
  <c r="K87" i="12"/>
  <c r="J87" i="12"/>
  <c r="I87" i="12"/>
  <c r="H87" i="12"/>
  <c r="G87" i="12"/>
  <c r="F87" i="12"/>
  <c r="D87" i="12"/>
  <c r="C87" i="12"/>
  <c r="B87" i="12"/>
  <c r="O87" i="13"/>
  <c r="N87" i="13"/>
  <c r="M87" i="13"/>
  <c r="L87" i="13"/>
  <c r="K87" i="13"/>
  <c r="J87" i="13"/>
  <c r="I87" i="13"/>
  <c r="H87" i="13"/>
  <c r="G87" i="13"/>
  <c r="F87" i="13"/>
  <c r="D87" i="13"/>
  <c r="C87" i="13"/>
  <c r="B87" i="13"/>
  <c r="O87" i="14"/>
  <c r="N87" i="14"/>
  <c r="M87" i="14"/>
  <c r="L87" i="14"/>
  <c r="K87" i="14"/>
  <c r="J87" i="14"/>
  <c r="I87" i="14"/>
  <c r="H87" i="14"/>
  <c r="G87" i="14"/>
  <c r="F87" i="14"/>
  <c r="D87" i="14"/>
  <c r="C87" i="14"/>
  <c r="B87" i="14"/>
  <c r="O87" i="15"/>
  <c r="N87" i="15"/>
  <c r="M87" i="15"/>
  <c r="L87" i="15"/>
  <c r="K87" i="15"/>
  <c r="J87" i="15"/>
  <c r="I87" i="15"/>
  <c r="H87" i="15"/>
  <c r="G87" i="15"/>
  <c r="F87" i="15"/>
  <c r="D87" i="15"/>
  <c r="C87" i="15"/>
  <c r="B87" i="15"/>
  <c r="O87" i="16"/>
  <c r="N87" i="16"/>
  <c r="M87" i="16"/>
  <c r="L87" i="16"/>
  <c r="K87" i="16"/>
  <c r="J87" i="16"/>
  <c r="I87" i="16"/>
  <c r="H87" i="16"/>
  <c r="G87" i="16"/>
  <c r="F87" i="16"/>
  <c r="D87" i="16"/>
  <c r="C87" i="16"/>
  <c r="B87" i="16"/>
  <c r="O87" i="17"/>
  <c r="N87" i="17"/>
  <c r="M87" i="17"/>
  <c r="L87" i="17"/>
  <c r="K87" i="17"/>
  <c r="J87" i="17"/>
  <c r="I87" i="17"/>
  <c r="H87" i="17"/>
  <c r="G87" i="17"/>
  <c r="F87" i="17"/>
  <c r="D87" i="17"/>
  <c r="C87" i="17"/>
  <c r="B87" i="17"/>
  <c r="B115" i="17" s="1"/>
  <c r="O87" i="18"/>
  <c r="N87" i="18"/>
  <c r="M87" i="18"/>
  <c r="L87" i="18"/>
  <c r="K87" i="18"/>
  <c r="J87" i="18"/>
  <c r="I87" i="18"/>
  <c r="H87" i="18"/>
  <c r="G87" i="18"/>
  <c r="F87" i="18"/>
  <c r="D87" i="18"/>
  <c r="C87" i="18"/>
  <c r="B87" i="18"/>
  <c r="O87" i="19"/>
  <c r="N87" i="19"/>
  <c r="M87" i="19"/>
  <c r="L87" i="19"/>
  <c r="K87" i="19"/>
  <c r="J87" i="19"/>
  <c r="I87" i="19"/>
  <c r="H87" i="19"/>
  <c r="G87" i="19"/>
  <c r="F87" i="19"/>
  <c r="D87" i="19"/>
  <c r="C87" i="19"/>
  <c r="B87" i="19"/>
  <c r="O87" i="20"/>
  <c r="N87" i="20"/>
  <c r="M87" i="20"/>
  <c r="L87" i="20"/>
  <c r="K87" i="20"/>
  <c r="J87" i="20"/>
  <c r="I87" i="20"/>
  <c r="H87" i="20"/>
  <c r="G87" i="20"/>
  <c r="F87" i="20"/>
  <c r="D87" i="20"/>
  <c r="C87" i="20"/>
  <c r="B87" i="20"/>
  <c r="O87" i="21"/>
  <c r="N87" i="21"/>
  <c r="M87" i="21"/>
  <c r="L87" i="21"/>
  <c r="K87" i="21"/>
  <c r="J87" i="21"/>
  <c r="I87" i="21"/>
  <c r="H87" i="21"/>
  <c r="G87" i="21"/>
  <c r="F87" i="21"/>
  <c r="D87" i="21"/>
  <c r="C87" i="21"/>
  <c r="B87" i="21"/>
  <c r="O87" i="22"/>
  <c r="N87" i="22"/>
  <c r="M87" i="22"/>
  <c r="L87" i="22"/>
  <c r="K87" i="22"/>
  <c r="J87" i="22"/>
  <c r="I87" i="22"/>
  <c r="H87" i="22"/>
  <c r="G87" i="22"/>
  <c r="F87" i="22"/>
  <c r="D87" i="22"/>
  <c r="C87" i="22"/>
  <c r="B87" i="22"/>
  <c r="O87" i="23"/>
  <c r="N87" i="23"/>
  <c r="M87" i="23"/>
  <c r="L87" i="23"/>
  <c r="K87" i="23"/>
  <c r="J87" i="23"/>
  <c r="I87" i="23"/>
  <c r="H87" i="23"/>
  <c r="G87" i="23"/>
  <c r="F87" i="23"/>
  <c r="D87" i="23"/>
  <c r="C87" i="23"/>
  <c r="B87" i="23"/>
  <c r="O87" i="24"/>
  <c r="N87" i="24"/>
  <c r="M87" i="24"/>
  <c r="L87" i="24"/>
  <c r="K87" i="24"/>
  <c r="J87" i="24"/>
  <c r="I87" i="24"/>
  <c r="H87" i="24"/>
  <c r="G87" i="24"/>
  <c r="F87" i="24"/>
  <c r="D87" i="24"/>
  <c r="C87" i="24"/>
  <c r="B87" i="24"/>
  <c r="O87" i="25"/>
  <c r="N87" i="25"/>
  <c r="M87" i="25"/>
  <c r="L87" i="25"/>
  <c r="K87" i="25"/>
  <c r="K115" i="25" s="1"/>
  <c r="J87" i="25"/>
  <c r="I87" i="25"/>
  <c r="H87" i="25"/>
  <c r="G87" i="25"/>
  <c r="F87" i="25"/>
  <c r="D87" i="25"/>
  <c r="C87" i="25"/>
  <c r="B87" i="25"/>
  <c r="B115" i="25" s="1"/>
  <c r="O87" i="26"/>
  <c r="N87" i="26"/>
  <c r="M87" i="26"/>
  <c r="L87" i="26"/>
  <c r="K87" i="26"/>
  <c r="J87" i="26"/>
  <c r="I87" i="26"/>
  <c r="H87" i="26"/>
  <c r="G87" i="26"/>
  <c r="F87" i="26"/>
  <c r="D87" i="26"/>
  <c r="C87" i="26"/>
  <c r="B87" i="26"/>
  <c r="O87" i="27"/>
  <c r="N87" i="27"/>
  <c r="M87" i="27"/>
  <c r="L87" i="27"/>
  <c r="K87" i="27"/>
  <c r="J87" i="27"/>
  <c r="I87" i="27"/>
  <c r="H87" i="27"/>
  <c r="G87" i="27"/>
  <c r="F87" i="27"/>
  <c r="D87" i="27"/>
  <c r="C87" i="27"/>
  <c r="B87" i="27"/>
  <c r="O87" i="28"/>
  <c r="N87" i="28"/>
  <c r="M87" i="28"/>
  <c r="L87" i="28"/>
  <c r="K87" i="28"/>
  <c r="J87" i="28"/>
  <c r="I87" i="28"/>
  <c r="H87" i="28"/>
  <c r="G87" i="28"/>
  <c r="F87" i="28"/>
  <c r="D87" i="28"/>
  <c r="C87" i="28"/>
  <c r="B87" i="28"/>
  <c r="O87" i="29"/>
  <c r="N87" i="29"/>
  <c r="M87" i="29"/>
  <c r="L87" i="29"/>
  <c r="K87" i="29"/>
  <c r="J87" i="29"/>
  <c r="I87" i="29"/>
  <c r="H87" i="29"/>
  <c r="G87" i="29"/>
  <c r="F87" i="29"/>
  <c r="D87" i="29"/>
  <c r="C87" i="29"/>
  <c r="B87" i="29"/>
  <c r="O87" i="30"/>
  <c r="N87" i="30"/>
  <c r="M87" i="30"/>
  <c r="L87" i="30"/>
  <c r="K87" i="30"/>
  <c r="J87" i="30"/>
  <c r="I87" i="30"/>
  <c r="H87" i="30"/>
  <c r="G87" i="30"/>
  <c r="F87" i="30"/>
  <c r="D87" i="30"/>
  <c r="C87" i="30"/>
  <c r="B87" i="30"/>
  <c r="O87" i="31"/>
  <c r="N87" i="31"/>
  <c r="M87" i="31"/>
  <c r="L87" i="31"/>
  <c r="K87" i="31"/>
  <c r="J87" i="31"/>
  <c r="I87" i="31"/>
  <c r="H87" i="31"/>
  <c r="G87" i="31"/>
  <c r="F87" i="31"/>
  <c r="D87" i="31"/>
  <c r="C87" i="31"/>
  <c r="B87" i="31"/>
  <c r="O87" i="32"/>
  <c r="N87" i="32"/>
  <c r="M87" i="32"/>
  <c r="L87" i="32"/>
  <c r="K87" i="32"/>
  <c r="J87" i="32"/>
  <c r="I87" i="32"/>
  <c r="H87" i="32"/>
  <c r="G87" i="32"/>
  <c r="F87" i="32"/>
  <c r="D87" i="32"/>
  <c r="C87" i="32"/>
  <c r="B87" i="32"/>
  <c r="O87" i="33"/>
  <c r="N87" i="33"/>
  <c r="M87" i="33"/>
  <c r="L87" i="33"/>
  <c r="K87" i="33"/>
  <c r="K115" i="33" s="1"/>
  <c r="J87" i="33"/>
  <c r="I87" i="33"/>
  <c r="H87" i="33"/>
  <c r="G87" i="33"/>
  <c r="F87" i="33"/>
  <c r="D87" i="33"/>
  <c r="C87" i="33"/>
  <c r="B87" i="33"/>
  <c r="B115" i="33" s="1"/>
  <c r="O87" i="34"/>
  <c r="N87" i="34"/>
  <c r="M87" i="34"/>
  <c r="L87" i="34"/>
  <c r="K87" i="34"/>
  <c r="J87" i="34"/>
  <c r="I87" i="34"/>
  <c r="H87" i="34"/>
  <c r="G87" i="34"/>
  <c r="F87" i="34"/>
  <c r="D87" i="34"/>
  <c r="C87" i="34"/>
  <c r="B87" i="34"/>
  <c r="O87" i="35"/>
  <c r="N87" i="35"/>
  <c r="M87" i="35"/>
  <c r="L87" i="35"/>
  <c r="K87" i="35"/>
  <c r="J87" i="35"/>
  <c r="I87" i="35"/>
  <c r="H87" i="35"/>
  <c r="G87" i="35"/>
  <c r="F87" i="35"/>
  <c r="D87" i="35"/>
  <c r="C87" i="35"/>
  <c r="B87" i="35"/>
  <c r="O87" i="36"/>
  <c r="N87" i="36"/>
  <c r="M87" i="36"/>
  <c r="L87" i="36"/>
  <c r="K87" i="36"/>
  <c r="J87" i="36"/>
  <c r="I87" i="36"/>
  <c r="H87" i="36"/>
  <c r="G87" i="36"/>
  <c r="F87" i="36"/>
  <c r="D87" i="36"/>
  <c r="C87" i="36"/>
  <c r="B87" i="36"/>
  <c r="O87" i="37"/>
  <c r="N87" i="37"/>
  <c r="M87" i="37"/>
  <c r="L87" i="37"/>
  <c r="K87" i="37"/>
  <c r="J87" i="37"/>
  <c r="I87" i="37"/>
  <c r="H87" i="37"/>
  <c r="G87" i="37"/>
  <c r="F87" i="37"/>
  <c r="D87" i="37"/>
  <c r="C87" i="37"/>
  <c r="B87" i="37"/>
  <c r="O87" i="38"/>
  <c r="N87" i="38"/>
  <c r="M87" i="38"/>
  <c r="L87" i="38"/>
  <c r="K87" i="38"/>
  <c r="J87" i="38"/>
  <c r="I87" i="38"/>
  <c r="H87" i="38"/>
  <c r="G87" i="38"/>
  <c r="F87" i="38"/>
  <c r="D87" i="38"/>
  <c r="C87" i="38"/>
  <c r="B87" i="38"/>
  <c r="O87" i="39"/>
  <c r="N87" i="39"/>
  <c r="M87" i="39"/>
  <c r="L87" i="39"/>
  <c r="K87" i="39"/>
  <c r="J87" i="39"/>
  <c r="I87" i="39"/>
  <c r="H87" i="39"/>
  <c r="G87" i="39"/>
  <c r="F87" i="39"/>
  <c r="D87" i="39"/>
  <c r="C87" i="39"/>
  <c r="B87" i="39"/>
  <c r="O87" i="40"/>
  <c r="N87" i="40"/>
  <c r="M87" i="40"/>
  <c r="L87" i="40"/>
  <c r="K87" i="40"/>
  <c r="J87" i="40"/>
  <c r="I87" i="40"/>
  <c r="H87" i="40"/>
  <c r="G87" i="40"/>
  <c r="F87" i="40"/>
  <c r="D87" i="40"/>
  <c r="C87" i="40"/>
  <c r="B87" i="40"/>
  <c r="O87" i="1"/>
  <c r="N87" i="1"/>
  <c r="M87" i="1"/>
  <c r="L87" i="1"/>
  <c r="K87" i="1"/>
  <c r="K115" i="1" s="1"/>
  <c r="J87" i="1"/>
  <c r="I87" i="1"/>
  <c r="H87" i="1"/>
  <c r="G87" i="1"/>
  <c r="F87" i="1"/>
  <c r="D87" i="1"/>
  <c r="C87" i="1"/>
  <c r="B87" i="1"/>
  <c r="B115" i="1" s="1"/>
  <c r="R115" i="2"/>
  <c r="O115" i="2"/>
  <c r="N115" i="2"/>
  <c r="M115" i="2"/>
  <c r="S115" i="2" s="1"/>
  <c r="L115" i="2"/>
  <c r="K115" i="2"/>
  <c r="J115" i="2"/>
  <c r="I115" i="2"/>
  <c r="H115" i="2"/>
  <c r="G115" i="2"/>
  <c r="F115" i="2"/>
  <c r="D115" i="2"/>
  <c r="C115" i="2"/>
  <c r="B115" i="2"/>
  <c r="O114" i="2"/>
  <c r="N114" i="2"/>
  <c r="U113" i="2"/>
  <c r="T113" i="2"/>
  <c r="S113" i="2"/>
  <c r="R113" i="2"/>
  <c r="S112" i="2"/>
  <c r="R112" i="2"/>
  <c r="E112" i="2"/>
  <c r="U112" i="2" s="1"/>
  <c r="S111" i="2"/>
  <c r="R111" i="2"/>
  <c r="E111" i="2"/>
  <c r="U111" i="2" s="1"/>
  <c r="T110" i="2"/>
  <c r="S110" i="2"/>
  <c r="R110" i="2"/>
  <c r="E110" i="2"/>
  <c r="U110" i="2" s="1"/>
  <c r="S109" i="2"/>
  <c r="R109" i="2"/>
  <c r="E109" i="2"/>
  <c r="U109" i="2" s="1"/>
  <c r="S108" i="2"/>
  <c r="R108" i="2"/>
  <c r="E108" i="2"/>
  <c r="U108" i="2" s="1"/>
  <c r="S107" i="2"/>
  <c r="R107" i="2"/>
  <c r="E107" i="2"/>
  <c r="U107" i="2" s="1"/>
  <c r="S106" i="2"/>
  <c r="R106" i="2"/>
  <c r="E106" i="2"/>
  <c r="U106" i="2" s="1"/>
  <c r="U105" i="2"/>
  <c r="S105" i="2"/>
  <c r="R105" i="2"/>
  <c r="E105" i="2"/>
  <c r="T105" i="2" s="1"/>
  <c r="S104" i="2"/>
  <c r="R104" i="2"/>
  <c r="E104" i="2"/>
  <c r="U104" i="2" s="1"/>
  <c r="T103" i="2"/>
  <c r="S103" i="2"/>
  <c r="R103" i="2"/>
  <c r="E103" i="2"/>
  <c r="U103" i="2" s="1"/>
  <c r="S102" i="2"/>
  <c r="R102" i="2"/>
  <c r="E102" i="2"/>
  <c r="U102" i="2" s="1"/>
  <c r="S101" i="2"/>
  <c r="R101" i="2"/>
  <c r="E101" i="2"/>
  <c r="U101" i="2" s="1"/>
  <c r="S100" i="2"/>
  <c r="R100" i="2"/>
  <c r="E100" i="2"/>
  <c r="U100" i="2" s="1"/>
  <c r="S99" i="2"/>
  <c r="R99" i="2"/>
  <c r="E99" i="2"/>
  <c r="U99" i="2" s="1"/>
  <c r="T98" i="2"/>
  <c r="S98" i="2"/>
  <c r="R98" i="2"/>
  <c r="E98" i="2"/>
  <c r="U98" i="2" s="1"/>
  <c r="M97" i="2"/>
  <c r="S97" i="2" s="1"/>
  <c r="L97" i="2"/>
  <c r="L114" i="2" s="1"/>
  <c r="R114" i="2" s="1"/>
  <c r="K97" i="2"/>
  <c r="K114" i="2" s="1"/>
  <c r="J97" i="2"/>
  <c r="J114" i="2" s="1"/>
  <c r="I97" i="2"/>
  <c r="I114" i="2" s="1"/>
  <c r="H97" i="2"/>
  <c r="H114" i="2" s="1"/>
  <c r="G97" i="2"/>
  <c r="G114" i="2" s="1"/>
  <c r="F97" i="2"/>
  <c r="F114" i="2" s="1"/>
  <c r="D97" i="2"/>
  <c r="D114" i="2" s="1"/>
  <c r="C97" i="2"/>
  <c r="C114" i="2" s="1"/>
  <c r="B97" i="2"/>
  <c r="B114" i="2" s="1"/>
  <c r="O115" i="3"/>
  <c r="N115" i="3"/>
  <c r="M115" i="3"/>
  <c r="S115" i="3" s="1"/>
  <c r="L115" i="3"/>
  <c r="R115" i="3" s="1"/>
  <c r="K115" i="3"/>
  <c r="J115" i="3"/>
  <c r="I115" i="3"/>
  <c r="H115" i="3"/>
  <c r="G115" i="3"/>
  <c r="F115" i="3"/>
  <c r="D115" i="3"/>
  <c r="C115" i="3"/>
  <c r="B115" i="3"/>
  <c r="O114" i="3"/>
  <c r="N114" i="3"/>
  <c r="U113" i="3"/>
  <c r="T113" i="3"/>
  <c r="S113" i="3"/>
  <c r="R113" i="3"/>
  <c r="S112" i="3"/>
  <c r="R112" i="3"/>
  <c r="E112" i="3"/>
  <c r="U112" i="3" s="1"/>
  <c r="S111" i="3"/>
  <c r="R111" i="3"/>
  <c r="E111" i="3"/>
  <c r="S110" i="3"/>
  <c r="R110" i="3"/>
  <c r="E110" i="3"/>
  <c r="U110" i="3" s="1"/>
  <c r="S109" i="3"/>
  <c r="R109" i="3"/>
  <c r="E109" i="3"/>
  <c r="U109" i="3" s="1"/>
  <c r="U108" i="3"/>
  <c r="S108" i="3"/>
  <c r="R108" i="3"/>
  <c r="E108" i="3"/>
  <c r="T108" i="3" s="1"/>
  <c r="S107" i="3"/>
  <c r="R107" i="3"/>
  <c r="E107" i="3"/>
  <c r="U107" i="3" s="1"/>
  <c r="T106" i="3"/>
  <c r="S106" i="3"/>
  <c r="R106" i="3"/>
  <c r="E106" i="3"/>
  <c r="U106" i="3" s="1"/>
  <c r="S105" i="3"/>
  <c r="R105" i="3"/>
  <c r="E105" i="3"/>
  <c r="S104" i="3"/>
  <c r="R104" i="3"/>
  <c r="E104" i="3"/>
  <c r="U104" i="3" s="1"/>
  <c r="S103" i="3"/>
  <c r="R103" i="3"/>
  <c r="E103" i="3"/>
  <c r="S102" i="3"/>
  <c r="R102" i="3"/>
  <c r="E102" i="3"/>
  <c r="U102" i="3" s="1"/>
  <c r="S101" i="3"/>
  <c r="R101" i="3"/>
  <c r="E101" i="3"/>
  <c r="U101" i="3" s="1"/>
  <c r="S100" i="3"/>
  <c r="R100" i="3"/>
  <c r="E100" i="3"/>
  <c r="U100" i="3" s="1"/>
  <c r="S99" i="3"/>
  <c r="R99" i="3"/>
  <c r="E99" i="3"/>
  <c r="S98" i="3"/>
  <c r="R98" i="3"/>
  <c r="E98" i="3"/>
  <c r="U98" i="3" s="1"/>
  <c r="M97" i="3"/>
  <c r="M114" i="3" s="1"/>
  <c r="S114" i="3" s="1"/>
  <c r="L97" i="3"/>
  <c r="R97" i="3" s="1"/>
  <c r="K97" i="3"/>
  <c r="K114" i="3" s="1"/>
  <c r="J97" i="3"/>
  <c r="J114" i="3" s="1"/>
  <c r="I97" i="3"/>
  <c r="I114" i="3" s="1"/>
  <c r="H97" i="3"/>
  <c r="H114" i="3" s="1"/>
  <c r="G97" i="3"/>
  <c r="G114" i="3" s="1"/>
  <c r="F97" i="3"/>
  <c r="F114" i="3" s="1"/>
  <c r="D97" i="3"/>
  <c r="D114" i="3" s="1"/>
  <c r="C97" i="3"/>
  <c r="C114" i="3" s="1"/>
  <c r="B97" i="3"/>
  <c r="B114" i="3" s="1"/>
  <c r="O115" i="4"/>
  <c r="N115" i="4"/>
  <c r="M115" i="4"/>
  <c r="S115" i="4" s="1"/>
  <c r="L115" i="4"/>
  <c r="R115" i="4" s="1"/>
  <c r="K115" i="4"/>
  <c r="J115" i="4"/>
  <c r="I115" i="4"/>
  <c r="H115" i="4"/>
  <c r="G115" i="4"/>
  <c r="F115" i="4"/>
  <c r="D115" i="4"/>
  <c r="C115" i="4"/>
  <c r="B115" i="4"/>
  <c r="O114" i="4"/>
  <c r="N114" i="4"/>
  <c r="U113" i="4"/>
  <c r="T113" i="4"/>
  <c r="S113" i="4"/>
  <c r="R113" i="4"/>
  <c r="S112" i="4"/>
  <c r="R112" i="4"/>
  <c r="E112" i="4"/>
  <c r="U112" i="4" s="1"/>
  <c r="S111" i="4"/>
  <c r="R111" i="4"/>
  <c r="E111" i="4"/>
  <c r="U111" i="4" s="1"/>
  <c r="S110" i="4"/>
  <c r="R110" i="4"/>
  <c r="E110" i="4"/>
  <c r="U110" i="4" s="1"/>
  <c r="S109" i="4"/>
  <c r="R109" i="4"/>
  <c r="E109" i="4"/>
  <c r="U109" i="4" s="1"/>
  <c r="S108" i="4"/>
  <c r="R108" i="4"/>
  <c r="E108" i="4"/>
  <c r="S107" i="4"/>
  <c r="R107" i="4"/>
  <c r="E107" i="4"/>
  <c r="S106" i="4"/>
  <c r="R106" i="4"/>
  <c r="E106" i="4"/>
  <c r="S105" i="4"/>
  <c r="R105" i="4"/>
  <c r="E105" i="4"/>
  <c r="U105" i="4" s="1"/>
  <c r="S104" i="4"/>
  <c r="R104" i="4"/>
  <c r="E104" i="4"/>
  <c r="U104" i="4" s="1"/>
  <c r="U103" i="4"/>
  <c r="S103" i="4"/>
  <c r="R103" i="4"/>
  <c r="E103" i="4"/>
  <c r="T103" i="4" s="1"/>
  <c r="S102" i="4"/>
  <c r="R102" i="4"/>
  <c r="E102" i="4"/>
  <c r="U102" i="4" s="1"/>
  <c r="S101" i="4"/>
  <c r="R101" i="4"/>
  <c r="E101" i="4"/>
  <c r="T101" i="4" s="1"/>
  <c r="S100" i="4"/>
  <c r="R100" i="4"/>
  <c r="E100" i="4"/>
  <c r="U100" i="4" s="1"/>
  <c r="S99" i="4"/>
  <c r="R99" i="4"/>
  <c r="E99" i="4"/>
  <c r="T98" i="4"/>
  <c r="S98" i="4"/>
  <c r="R98" i="4"/>
  <c r="E98" i="4"/>
  <c r="U98" i="4" s="1"/>
  <c r="M97" i="4"/>
  <c r="S97" i="4" s="1"/>
  <c r="L97" i="4"/>
  <c r="L114" i="4" s="1"/>
  <c r="R114" i="4" s="1"/>
  <c r="K97" i="4"/>
  <c r="K114" i="4" s="1"/>
  <c r="J97" i="4"/>
  <c r="J114" i="4" s="1"/>
  <c r="I97" i="4"/>
  <c r="I114" i="4" s="1"/>
  <c r="H97" i="4"/>
  <c r="H114" i="4" s="1"/>
  <c r="G97" i="4"/>
  <c r="G114" i="4" s="1"/>
  <c r="F97" i="4"/>
  <c r="F114" i="4" s="1"/>
  <c r="D97" i="4"/>
  <c r="D114" i="4" s="1"/>
  <c r="C97" i="4"/>
  <c r="C114" i="4" s="1"/>
  <c r="B97" i="4"/>
  <c r="B114" i="4" s="1"/>
  <c r="O115" i="5"/>
  <c r="N115" i="5"/>
  <c r="M115" i="5"/>
  <c r="S115" i="5" s="1"/>
  <c r="L115" i="5"/>
  <c r="R115" i="5" s="1"/>
  <c r="K115" i="5"/>
  <c r="J115" i="5"/>
  <c r="I115" i="5"/>
  <c r="H115" i="5"/>
  <c r="G115" i="5"/>
  <c r="F115" i="5"/>
  <c r="D115" i="5"/>
  <c r="C115" i="5"/>
  <c r="B115" i="5"/>
  <c r="O114" i="5"/>
  <c r="N114" i="5"/>
  <c r="U113" i="5"/>
  <c r="T113" i="5"/>
  <c r="S113" i="5"/>
  <c r="R113" i="5"/>
  <c r="U112" i="5"/>
  <c r="S112" i="5"/>
  <c r="R112" i="5"/>
  <c r="E112" i="5"/>
  <c r="T112" i="5" s="1"/>
  <c r="S111" i="5"/>
  <c r="R111" i="5"/>
  <c r="E111" i="5"/>
  <c r="U111" i="5" s="1"/>
  <c r="S110" i="5"/>
  <c r="R110" i="5"/>
  <c r="E110" i="5"/>
  <c r="S109" i="5"/>
  <c r="R109" i="5"/>
  <c r="E109" i="5"/>
  <c r="U109" i="5" s="1"/>
  <c r="S108" i="5"/>
  <c r="R108" i="5"/>
  <c r="E108" i="5"/>
  <c r="S107" i="5"/>
  <c r="R107" i="5"/>
  <c r="E107" i="5"/>
  <c r="U107" i="5" s="1"/>
  <c r="S106" i="5"/>
  <c r="R106" i="5"/>
  <c r="E106" i="5"/>
  <c r="S105" i="5"/>
  <c r="R105" i="5"/>
  <c r="E105" i="5"/>
  <c r="U105" i="5" s="1"/>
  <c r="S104" i="5"/>
  <c r="R104" i="5"/>
  <c r="E104" i="5"/>
  <c r="U103" i="5"/>
  <c r="S103" i="5"/>
  <c r="R103" i="5"/>
  <c r="E103" i="5"/>
  <c r="T103" i="5" s="1"/>
  <c r="S102" i="5"/>
  <c r="R102" i="5"/>
  <c r="E102" i="5"/>
  <c r="U101" i="5"/>
  <c r="T101" i="5"/>
  <c r="S101" i="5"/>
  <c r="R101" i="5"/>
  <c r="E101" i="5"/>
  <c r="S100" i="5"/>
  <c r="R100" i="5"/>
  <c r="E100" i="5"/>
  <c r="U100" i="5" s="1"/>
  <c r="S99" i="5"/>
  <c r="R99" i="5"/>
  <c r="E99" i="5"/>
  <c r="S98" i="5"/>
  <c r="R98" i="5"/>
  <c r="E98" i="5"/>
  <c r="U98" i="5" s="1"/>
  <c r="R97" i="5"/>
  <c r="M97" i="5"/>
  <c r="M114" i="5" s="1"/>
  <c r="S114" i="5" s="1"/>
  <c r="L97" i="5"/>
  <c r="L114" i="5" s="1"/>
  <c r="R114" i="5" s="1"/>
  <c r="K97" i="5"/>
  <c r="K114" i="5" s="1"/>
  <c r="J97" i="5"/>
  <c r="J114" i="5" s="1"/>
  <c r="I97" i="5"/>
  <c r="I114" i="5" s="1"/>
  <c r="H97" i="5"/>
  <c r="H114" i="5" s="1"/>
  <c r="G97" i="5"/>
  <c r="G114" i="5" s="1"/>
  <c r="F97" i="5"/>
  <c r="F114" i="5" s="1"/>
  <c r="D97" i="5"/>
  <c r="D114" i="5" s="1"/>
  <c r="C97" i="5"/>
  <c r="C114" i="5" s="1"/>
  <c r="B97" i="5"/>
  <c r="B114" i="5" s="1"/>
  <c r="S115" i="6"/>
  <c r="R115" i="6"/>
  <c r="O115" i="6"/>
  <c r="N115" i="6"/>
  <c r="M115" i="6"/>
  <c r="L115" i="6"/>
  <c r="K115" i="6"/>
  <c r="J115" i="6"/>
  <c r="I115" i="6"/>
  <c r="H115" i="6"/>
  <c r="G115" i="6"/>
  <c r="F115" i="6"/>
  <c r="D115" i="6"/>
  <c r="C115" i="6"/>
  <c r="B115" i="6"/>
  <c r="O114" i="6"/>
  <c r="N114" i="6"/>
  <c r="U113" i="6"/>
  <c r="T113" i="6"/>
  <c r="S113" i="6"/>
  <c r="R113" i="6"/>
  <c r="S112" i="6"/>
  <c r="R112" i="6"/>
  <c r="E112" i="6"/>
  <c r="S111" i="6"/>
  <c r="R111" i="6"/>
  <c r="E111" i="6"/>
  <c r="U111" i="6" s="1"/>
  <c r="S110" i="6"/>
  <c r="R110" i="6"/>
  <c r="E110" i="6"/>
  <c r="U110" i="6" s="1"/>
  <c r="S109" i="6"/>
  <c r="R109" i="6"/>
  <c r="E109" i="6"/>
  <c r="U109" i="6" s="1"/>
  <c r="S108" i="6"/>
  <c r="R108" i="6"/>
  <c r="E108" i="6"/>
  <c r="U108" i="6" s="1"/>
  <c r="S107" i="6"/>
  <c r="R107" i="6"/>
  <c r="E107" i="6"/>
  <c r="U107" i="6" s="1"/>
  <c r="T106" i="6"/>
  <c r="S106" i="6"/>
  <c r="R106" i="6"/>
  <c r="E106" i="6"/>
  <c r="U106" i="6" s="1"/>
  <c r="S105" i="6"/>
  <c r="R105" i="6"/>
  <c r="E105" i="6"/>
  <c r="T104" i="6"/>
  <c r="S104" i="6"/>
  <c r="R104" i="6"/>
  <c r="E104" i="6"/>
  <c r="U104" i="6" s="1"/>
  <c r="S103" i="6"/>
  <c r="R103" i="6"/>
  <c r="E103" i="6"/>
  <c r="U103" i="6" s="1"/>
  <c r="S102" i="6"/>
  <c r="R102" i="6"/>
  <c r="E102" i="6"/>
  <c r="S101" i="6"/>
  <c r="R101" i="6"/>
  <c r="E101" i="6"/>
  <c r="U101" i="6" s="1"/>
  <c r="S100" i="6"/>
  <c r="R100" i="6"/>
  <c r="E100" i="6"/>
  <c r="S99" i="6"/>
  <c r="R99" i="6"/>
  <c r="E99" i="6"/>
  <c r="U99" i="6" s="1"/>
  <c r="S98" i="6"/>
  <c r="R98" i="6"/>
  <c r="E98" i="6"/>
  <c r="U98" i="6" s="1"/>
  <c r="M97" i="6"/>
  <c r="L97" i="6"/>
  <c r="K97" i="6"/>
  <c r="K114" i="6" s="1"/>
  <c r="J97" i="6"/>
  <c r="J114" i="6" s="1"/>
  <c r="I97" i="6"/>
  <c r="I114" i="6" s="1"/>
  <c r="H97" i="6"/>
  <c r="H114" i="6" s="1"/>
  <c r="G97" i="6"/>
  <c r="G114" i="6" s="1"/>
  <c r="F97" i="6"/>
  <c r="F114" i="6" s="1"/>
  <c r="D97" i="6"/>
  <c r="D114" i="6" s="1"/>
  <c r="C97" i="6"/>
  <c r="C114" i="6" s="1"/>
  <c r="B97" i="6"/>
  <c r="B114" i="6" s="1"/>
  <c r="R115" i="7"/>
  <c r="O115" i="7"/>
  <c r="N115" i="7"/>
  <c r="M115" i="7"/>
  <c r="S115" i="7" s="1"/>
  <c r="L115" i="7"/>
  <c r="K115" i="7"/>
  <c r="J115" i="7"/>
  <c r="I115" i="7"/>
  <c r="H115" i="7"/>
  <c r="G115" i="7"/>
  <c r="F115" i="7"/>
  <c r="D115" i="7"/>
  <c r="C115" i="7"/>
  <c r="B115" i="7"/>
  <c r="O114" i="7"/>
  <c r="N114" i="7"/>
  <c r="U113" i="7"/>
  <c r="T113" i="7"/>
  <c r="S113" i="7"/>
  <c r="R113" i="7"/>
  <c r="S112" i="7"/>
  <c r="R112" i="7"/>
  <c r="E112" i="7"/>
  <c r="U112" i="7" s="1"/>
  <c r="S111" i="7"/>
  <c r="R111" i="7"/>
  <c r="E111" i="7"/>
  <c r="S110" i="7"/>
  <c r="R110" i="7"/>
  <c r="E110" i="7"/>
  <c r="U110" i="7" s="1"/>
  <c r="U109" i="7"/>
  <c r="T109" i="7"/>
  <c r="S109" i="7"/>
  <c r="R109" i="7"/>
  <c r="E109" i="7"/>
  <c r="S108" i="7"/>
  <c r="R108" i="7"/>
  <c r="E108" i="7"/>
  <c r="U107" i="7"/>
  <c r="T107" i="7"/>
  <c r="S107" i="7"/>
  <c r="R107" i="7"/>
  <c r="E107" i="7"/>
  <c r="S106" i="7"/>
  <c r="R106" i="7"/>
  <c r="E106" i="7"/>
  <c r="S105" i="7"/>
  <c r="R105" i="7"/>
  <c r="E105" i="7"/>
  <c r="S104" i="7"/>
  <c r="R104" i="7"/>
  <c r="E104" i="7"/>
  <c r="S103" i="7"/>
  <c r="R103" i="7"/>
  <c r="E103" i="7"/>
  <c r="S102" i="7"/>
  <c r="R102" i="7"/>
  <c r="E102" i="7"/>
  <c r="S101" i="7"/>
  <c r="R101" i="7"/>
  <c r="E101" i="7"/>
  <c r="U101" i="7" s="1"/>
  <c r="S100" i="7"/>
  <c r="R100" i="7"/>
  <c r="E100" i="7"/>
  <c r="S99" i="7"/>
  <c r="R99" i="7"/>
  <c r="E99" i="7"/>
  <c r="U99" i="7" s="1"/>
  <c r="T98" i="7"/>
  <c r="S98" i="7"/>
  <c r="R98" i="7"/>
  <c r="E98" i="7"/>
  <c r="U98" i="7" s="1"/>
  <c r="M97" i="7"/>
  <c r="S97" i="7" s="1"/>
  <c r="L97" i="7"/>
  <c r="R97" i="7" s="1"/>
  <c r="K97" i="7"/>
  <c r="K114" i="7" s="1"/>
  <c r="J97" i="7"/>
  <c r="J114" i="7" s="1"/>
  <c r="I97" i="7"/>
  <c r="I114" i="7" s="1"/>
  <c r="H97" i="7"/>
  <c r="H114" i="7" s="1"/>
  <c r="G97" i="7"/>
  <c r="G114" i="7" s="1"/>
  <c r="F97" i="7"/>
  <c r="F114" i="7" s="1"/>
  <c r="D97" i="7"/>
  <c r="D114" i="7" s="1"/>
  <c r="C97" i="7"/>
  <c r="C114" i="7" s="1"/>
  <c r="B97" i="7"/>
  <c r="B114" i="7" s="1"/>
  <c r="O115" i="8"/>
  <c r="N115" i="8"/>
  <c r="M115" i="8"/>
  <c r="S115" i="8" s="1"/>
  <c r="L115" i="8"/>
  <c r="R115" i="8" s="1"/>
  <c r="K115" i="8"/>
  <c r="J115" i="8"/>
  <c r="I115" i="8"/>
  <c r="H115" i="8"/>
  <c r="G115" i="8"/>
  <c r="F115" i="8"/>
  <c r="D115" i="8"/>
  <c r="C115" i="8"/>
  <c r="B115" i="8"/>
  <c r="O114" i="8"/>
  <c r="N114" i="8"/>
  <c r="U113" i="8"/>
  <c r="T113" i="8"/>
  <c r="S113" i="8"/>
  <c r="R113" i="8"/>
  <c r="S112" i="8"/>
  <c r="R112" i="8"/>
  <c r="E112" i="8"/>
  <c r="U112" i="8" s="1"/>
  <c r="S111" i="8"/>
  <c r="R111" i="8"/>
  <c r="E111" i="8"/>
  <c r="S110" i="8"/>
  <c r="R110" i="8"/>
  <c r="E110" i="8"/>
  <c r="U110" i="8" s="1"/>
  <c r="S109" i="8"/>
  <c r="R109" i="8"/>
  <c r="E109" i="8"/>
  <c r="U109" i="8" s="1"/>
  <c r="S108" i="8"/>
  <c r="R108" i="8"/>
  <c r="E108" i="8"/>
  <c r="T108" i="8" s="1"/>
  <c r="U107" i="8"/>
  <c r="S107" i="8"/>
  <c r="R107" i="8"/>
  <c r="E107" i="8"/>
  <c r="T107" i="8" s="1"/>
  <c r="S106" i="8"/>
  <c r="R106" i="8"/>
  <c r="E106" i="8"/>
  <c r="S105" i="8"/>
  <c r="R105" i="8"/>
  <c r="E105" i="8"/>
  <c r="T105" i="8" s="1"/>
  <c r="S104" i="8"/>
  <c r="R104" i="8"/>
  <c r="E104" i="8"/>
  <c r="S103" i="8"/>
  <c r="R103" i="8"/>
  <c r="E103" i="8"/>
  <c r="S102" i="8"/>
  <c r="R102" i="8"/>
  <c r="E102" i="8"/>
  <c r="U102" i="8" s="1"/>
  <c r="S101" i="8"/>
  <c r="R101" i="8"/>
  <c r="E101" i="8"/>
  <c r="U101" i="8" s="1"/>
  <c r="S100" i="8"/>
  <c r="R100" i="8"/>
  <c r="E100" i="8"/>
  <c r="S99" i="8"/>
  <c r="R99" i="8"/>
  <c r="E99" i="8"/>
  <c r="U99" i="8" s="1"/>
  <c r="S98" i="8"/>
  <c r="R98" i="8"/>
  <c r="E98" i="8"/>
  <c r="M97" i="8"/>
  <c r="M114" i="8" s="1"/>
  <c r="S114" i="8" s="1"/>
  <c r="L97" i="8"/>
  <c r="K97" i="8"/>
  <c r="K114" i="8" s="1"/>
  <c r="J97" i="8"/>
  <c r="J114" i="8" s="1"/>
  <c r="I97" i="8"/>
  <c r="I114" i="8" s="1"/>
  <c r="H97" i="8"/>
  <c r="H114" i="8" s="1"/>
  <c r="G97" i="8"/>
  <c r="G114" i="8" s="1"/>
  <c r="F97" i="8"/>
  <c r="F114" i="8" s="1"/>
  <c r="D97" i="8"/>
  <c r="D114" i="8" s="1"/>
  <c r="C97" i="8"/>
  <c r="C114" i="8" s="1"/>
  <c r="B97" i="8"/>
  <c r="B114" i="8" s="1"/>
  <c r="O115" i="9"/>
  <c r="N115" i="9"/>
  <c r="M115" i="9"/>
  <c r="S115" i="9" s="1"/>
  <c r="L115" i="9"/>
  <c r="R115" i="9" s="1"/>
  <c r="J115" i="9"/>
  <c r="I115" i="9"/>
  <c r="H115" i="9"/>
  <c r="G115" i="9"/>
  <c r="F115" i="9"/>
  <c r="D115" i="9"/>
  <c r="C115" i="9"/>
  <c r="O114" i="9"/>
  <c r="N114" i="9"/>
  <c r="U113" i="9"/>
  <c r="T113" i="9"/>
  <c r="S113" i="9"/>
  <c r="R113" i="9"/>
  <c r="S112" i="9"/>
  <c r="R112" i="9"/>
  <c r="E112" i="9"/>
  <c r="U112" i="9" s="1"/>
  <c r="S111" i="9"/>
  <c r="R111" i="9"/>
  <c r="E111" i="9"/>
  <c r="T110" i="9"/>
  <c r="S110" i="9"/>
  <c r="R110" i="9"/>
  <c r="E110" i="9"/>
  <c r="U110" i="9" s="1"/>
  <c r="S109" i="9"/>
  <c r="R109" i="9"/>
  <c r="E109" i="9"/>
  <c r="T108" i="9"/>
  <c r="S108" i="9"/>
  <c r="R108" i="9"/>
  <c r="E108" i="9"/>
  <c r="U108" i="9" s="1"/>
  <c r="S107" i="9"/>
  <c r="R107" i="9"/>
  <c r="E107" i="9"/>
  <c r="T107" i="9" s="1"/>
  <c r="S106" i="9"/>
  <c r="R106" i="9"/>
  <c r="E106" i="9"/>
  <c r="U105" i="9"/>
  <c r="S105" i="9"/>
  <c r="R105" i="9"/>
  <c r="E105" i="9"/>
  <c r="T105" i="9" s="1"/>
  <c r="S104" i="9"/>
  <c r="R104" i="9"/>
  <c r="E104" i="9"/>
  <c r="U104" i="9" s="1"/>
  <c r="U103" i="9"/>
  <c r="S103" i="9"/>
  <c r="R103" i="9"/>
  <c r="E103" i="9"/>
  <c r="T103" i="9" s="1"/>
  <c r="S102" i="9"/>
  <c r="R102" i="9"/>
  <c r="E102" i="9"/>
  <c r="T102" i="9" s="1"/>
  <c r="S101" i="9"/>
  <c r="R101" i="9"/>
  <c r="E101" i="9"/>
  <c r="S100" i="9"/>
  <c r="R100" i="9"/>
  <c r="E100" i="9"/>
  <c r="T100" i="9" s="1"/>
  <c r="S99" i="9"/>
  <c r="R99" i="9"/>
  <c r="E99" i="9"/>
  <c r="S98" i="9"/>
  <c r="R98" i="9"/>
  <c r="E98" i="9"/>
  <c r="M97" i="9"/>
  <c r="M114" i="9" s="1"/>
  <c r="S114" i="9" s="1"/>
  <c r="L97" i="9"/>
  <c r="L114" i="9" s="1"/>
  <c r="R114" i="9" s="1"/>
  <c r="K97" i="9"/>
  <c r="J97" i="9"/>
  <c r="J114" i="9" s="1"/>
  <c r="I97" i="9"/>
  <c r="I114" i="9" s="1"/>
  <c r="H97" i="9"/>
  <c r="H114" i="9" s="1"/>
  <c r="G97" i="9"/>
  <c r="G114" i="9" s="1"/>
  <c r="F97" i="9"/>
  <c r="F114" i="9" s="1"/>
  <c r="D97" i="9"/>
  <c r="D114" i="9" s="1"/>
  <c r="C97" i="9"/>
  <c r="C114" i="9" s="1"/>
  <c r="B97" i="9"/>
  <c r="O115" i="10"/>
  <c r="N115" i="10"/>
  <c r="M115" i="10"/>
  <c r="S115" i="10" s="1"/>
  <c r="L115" i="10"/>
  <c r="R115" i="10" s="1"/>
  <c r="K115" i="10"/>
  <c r="J115" i="10"/>
  <c r="I115" i="10"/>
  <c r="H115" i="10"/>
  <c r="G115" i="10"/>
  <c r="F115" i="10"/>
  <c r="D115" i="10"/>
  <c r="C115" i="10"/>
  <c r="B115" i="10"/>
  <c r="O114" i="10"/>
  <c r="N114" i="10"/>
  <c r="U113" i="10"/>
  <c r="T113" i="10"/>
  <c r="S113" i="10"/>
  <c r="R113" i="10"/>
  <c r="S112" i="10"/>
  <c r="R112" i="10"/>
  <c r="E112" i="10"/>
  <c r="S111" i="10"/>
  <c r="R111" i="10"/>
  <c r="E111" i="10"/>
  <c r="S110" i="10"/>
  <c r="R110" i="10"/>
  <c r="E110" i="10"/>
  <c r="U110" i="10" s="1"/>
  <c r="S109" i="10"/>
  <c r="R109" i="10"/>
  <c r="E109" i="10"/>
  <c r="S108" i="10"/>
  <c r="R108" i="10"/>
  <c r="E108" i="10"/>
  <c r="U108" i="10" s="1"/>
  <c r="T107" i="10"/>
  <c r="S107" i="10"/>
  <c r="R107" i="10"/>
  <c r="E107" i="10"/>
  <c r="U107" i="10" s="1"/>
  <c r="S106" i="10"/>
  <c r="R106" i="10"/>
  <c r="E106" i="10"/>
  <c r="T106" i="10" s="1"/>
  <c r="S105" i="10"/>
  <c r="R105" i="10"/>
  <c r="E105" i="10"/>
  <c r="U105" i="10" s="1"/>
  <c r="S104" i="10"/>
  <c r="R104" i="10"/>
  <c r="E104" i="10"/>
  <c r="S103" i="10"/>
  <c r="R103" i="10"/>
  <c r="E103" i="10"/>
  <c r="U103" i="10" s="1"/>
  <c r="U102" i="10"/>
  <c r="T102" i="10"/>
  <c r="S102" i="10"/>
  <c r="R102" i="10"/>
  <c r="E102" i="10"/>
  <c r="S101" i="10"/>
  <c r="R101" i="10"/>
  <c r="E101" i="10"/>
  <c r="U100" i="10"/>
  <c r="T100" i="10"/>
  <c r="S100" i="10"/>
  <c r="R100" i="10"/>
  <c r="E100" i="10"/>
  <c r="S99" i="10"/>
  <c r="R99" i="10"/>
  <c r="E99" i="10"/>
  <c r="U99" i="10" s="1"/>
  <c r="U98" i="10"/>
  <c r="S98" i="10"/>
  <c r="R98" i="10"/>
  <c r="E98" i="10"/>
  <c r="M97" i="10"/>
  <c r="L97" i="10"/>
  <c r="L114" i="10" s="1"/>
  <c r="R114" i="10" s="1"/>
  <c r="K97" i="10"/>
  <c r="K114" i="10" s="1"/>
  <c r="J97" i="10"/>
  <c r="J114" i="10" s="1"/>
  <c r="I97" i="10"/>
  <c r="I114" i="10" s="1"/>
  <c r="H97" i="10"/>
  <c r="H114" i="10" s="1"/>
  <c r="G97" i="10"/>
  <c r="G114" i="10" s="1"/>
  <c r="F97" i="10"/>
  <c r="F114" i="10" s="1"/>
  <c r="D97" i="10"/>
  <c r="D114" i="10" s="1"/>
  <c r="C97" i="10"/>
  <c r="C114" i="10" s="1"/>
  <c r="B97" i="10"/>
  <c r="B114" i="10" s="1"/>
  <c r="O115" i="11"/>
  <c r="N115" i="11"/>
  <c r="M115" i="11"/>
  <c r="S115" i="11" s="1"/>
  <c r="L115" i="11"/>
  <c r="R115" i="11" s="1"/>
  <c r="K115" i="11"/>
  <c r="J115" i="11"/>
  <c r="I115" i="11"/>
  <c r="H115" i="11"/>
  <c r="G115" i="11"/>
  <c r="F115" i="11"/>
  <c r="D115" i="11"/>
  <c r="C115" i="11"/>
  <c r="B115" i="11"/>
  <c r="O114" i="11"/>
  <c r="N114" i="11"/>
  <c r="U113" i="11"/>
  <c r="T113" i="11"/>
  <c r="S113" i="11"/>
  <c r="R113" i="11"/>
  <c r="S112" i="11"/>
  <c r="R112" i="11"/>
  <c r="E112" i="11"/>
  <c r="S111" i="11"/>
  <c r="R111" i="11"/>
  <c r="E111" i="11"/>
  <c r="U111" i="11" s="1"/>
  <c r="S110" i="11"/>
  <c r="R110" i="11"/>
  <c r="E110" i="11"/>
  <c r="U110" i="11" s="1"/>
  <c r="S109" i="11"/>
  <c r="R109" i="11"/>
  <c r="E109" i="11"/>
  <c r="U108" i="11"/>
  <c r="T108" i="11"/>
  <c r="S108" i="11"/>
  <c r="R108" i="11"/>
  <c r="E108" i="11"/>
  <c r="S107" i="11"/>
  <c r="R107" i="11"/>
  <c r="E107" i="11"/>
  <c r="U106" i="11"/>
  <c r="T106" i="11"/>
  <c r="S106" i="11"/>
  <c r="R106" i="11"/>
  <c r="E106" i="11"/>
  <c r="S105" i="11"/>
  <c r="R105" i="11"/>
  <c r="E105" i="11"/>
  <c r="U105" i="11" s="1"/>
  <c r="S104" i="11"/>
  <c r="R104" i="11"/>
  <c r="E104" i="11"/>
  <c r="U103" i="11"/>
  <c r="S103" i="11"/>
  <c r="R103" i="11"/>
  <c r="E103" i="11"/>
  <c r="T103" i="11" s="1"/>
  <c r="S102" i="11"/>
  <c r="R102" i="11"/>
  <c r="E102" i="11"/>
  <c r="S101" i="11"/>
  <c r="R101" i="11"/>
  <c r="E101" i="11"/>
  <c r="T101" i="11" s="1"/>
  <c r="S100" i="11"/>
  <c r="R100" i="11"/>
  <c r="E100" i="11"/>
  <c r="S99" i="11"/>
  <c r="R99" i="11"/>
  <c r="E99" i="11"/>
  <c r="T99" i="11" s="1"/>
  <c r="S98" i="11"/>
  <c r="R98" i="11"/>
  <c r="E98" i="11"/>
  <c r="M97" i="11"/>
  <c r="L97" i="11"/>
  <c r="L114" i="11" s="1"/>
  <c r="R114" i="11" s="1"/>
  <c r="K97" i="11"/>
  <c r="K114" i="11" s="1"/>
  <c r="J97" i="11"/>
  <c r="J114" i="11" s="1"/>
  <c r="I97" i="11"/>
  <c r="I114" i="11" s="1"/>
  <c r="H97" i="11"/>
  <c r="H114" i="11" s="1"/>
  <c r="G97" i="11"/>
  <c r="G114" i="11" s="1"/>
  <c r="F97" i="11"/>
  <c r="F114" i="11" s="1"/>
  <c r="D97" i="11"/>
  <c r="D114" i="11" s="1"/>
  <c r="C97" i="11"/>
  <c r="C114" i="11" s="1"/>
  <c r="B97" i="11"/>
  <c r="B114" i="11" s="1"/>
  <c r="O115" i="12"/>
  <c r="N115" i="12"/>
  <c r="M115" i="12"/>
  <c r="S115" i="12" s="1"/>
  <c r="L115" i="12"/>
  <c r="R115" i="12" s="1"/>
  <c r="K115" i="12"/>
  <c r="J115" i="12"/>
  <c r="I115" i="12"/>
  <c r="H115" i="12"/>
  <c r="G115" i="12"/>
  <c r="F115" i="12"/>
  <c r="D115" i="12"/>
  <c r="C115" i="12"/>
  <c r="B115" i="12"/>
  <c r="O114" i="12"/>
  <c r="N114" i="12"/>
  <c r="D114" i="12"/>
  <c r="U113" i="12"/>
  <c r="T113" i="12"/>
  <c r="S113" i="12"/>
  <c r="R113" i="12"/>
  <c r="S112" i="12"/>
  <c r="R112" i="12"/>
  <c r="E112" i="12"/>
  <c r="S111" i="12"/>
  <c r="R111" i="12"/>
  <c r="E111" i="12"/>
  <c r="U111" i="12" s="1"/>
  <c r="U110" i="12"/>
  <c r="S110" i="12"/>
  <c r="R110" i="12"/>
  <c r="E110" i="12"/>
  <c r="T110" i="12" s="1"/>
  <c r="S109" i="12"/>
  <c r="R109" i="12"/>
  <c r="E109" i="12"/>
  <c r="U109" i="12" s="1"/>
  <c r="S108" i="12"/>
  <c r="R108" i="12"/>
  <c r="E108" i="12"/>
  <c r="S107" i="12"/>
  <c r="R107" i="12"/>
  <c r="E107" i="12"/>
  <c r="T107" i="12" s="1"/>
  <c r="S106" i="12"/>
  <c r="R106" i="12"/>
  <c r="E106" i="12"/>
  <c r="U106" i="12" s="1"/>
  <c r="S105" i="12"/>
  <c r="R105" i="12"/>
  <c r="E105" i="12"/>
  <c r="U105" i="12" s="1"/>
  <c r="S104" i="12"/>
  <c r="R104" i="12"/>
  <c r="E104" i="12"/>
  <c r="U104" i="12" s="1"/>
  <c r="S103" i="12"/>
  <c r="R103" i="12"/>
  <c r="E103" i="12"/>
  <c r="T103" i="12" s="1"/>
  <c r="S102" i="12"/>
  <c r="R102" i="12"/>
  <c r="E102" i="12"/>
  <c r="T101" i="12"/>
  <c r="S101" i="12"/>
  <c r="R101" i="12"/>
  <c r="E101" i="12"/>
  <c r="U101" i="12" s="1"/>
  <c r="S100" i="12"/>
  <c r="R100" i="12"/>
  <c r="E100" i="12"/>
  <c r="S99" i="12"/>
  <c r="R99" i="12"/>
  <c r="E99" i="12"/>
  <c r="U99" i="12" s="1"/>
  <c r="S98" i="12"/>
  <c r="R98" i="12"/>
  <c r="E98" i="12"/>
  <c r="T98" i="12" s="1"/>
  <c r="R97" i="12"/>
  <c r="M97" i="12"/>
  <c r="L97" i="12"/>
  <c r="L114" i="12" s="1"/>
  <c r="R114" i="12" s="1"/>
  <c r="K97" i="12"/>
  <c r="K114" i="12" s="1"/>
  <c r="J97" i="12"/>
  <c r="J114" i="12" s="1"/>
  <c r="I97" i="12"/>
  <c r="I114" i="12" s="1"/>
  <c r="H97" i="12"/>
  <c r="H114" i="12" s="1"/>
  <c r="G97" i="12"/>
  <c r="G114" i="12" s="1"/>
  <c r="F97" i="12"/>
  <c r="F114" i="12" s="1"/>
  <c r="D97" i="12"/>
  <c r="C97" i="12"/>
  <c r="C114" i="12" s="1"/>
  <c r="B97" i="12"/>
  <c r="B114" i="12" s="1"/>
  <c r="S115" i="13"/>
  <c r="O115" i="13"/>
  <c r="N115" i="13"/>
  <c r="M115" i="13"/>
  <c r="L115" i="13"/>
  <c r="R115" i="13" s="1"/>
  <c r="K115" i="13"/>
  <c r="J115" i="13"/>
  <c r="I115" i="13"/>
  <c r="H115" i="13"/>
  <c r="G115" i="13"/>
  <c r="F115" i="13"/>
  <c r="D115" i="13"/>
  <c r="C115" i="13"/>
  <c r="B115" i="13"/>
  <c r="O114" i="13"/>
  <c r="N114" i="13"/>
  <c r="U113" i="13"/>
  <c r="T113" i="13"/>
  <c r="S113" i="13"/>
  <c r="R113" i="13"/>
  <c r="S112" i="13"/>
  <c r="R112" i="13"/>
  <c r="E112" i="13"/>
  <c r="S111" i="13"/>
  <c r="R111" i="13"/>
  <c r="E111" i="13"/>
  <c r="U111" i="13" s="1"/>
  <c r="U110" i="13"/>
  <c r="S110" i="13"/>
  <c r="R110" i="13"/>
  <c r="E110" i="13"/>
  <c r="T110" i="13" s="1"/>
  <c r="S109" i="13"/>
  <c r="R109" i="13"/>
  <c r="E109" i="13"/>
  <c r="U109" i="13" s="1"/>
  <c r="S108" i="13"/>
  <c r="R108" i="13"/>
  <c r="E108" i="13"/>
  <c r="U108" i="13" s="1"/>
  <c r="S107" i="13"/>
  <c r="R107" i="13"/>
  <c r="E107" i="13"/>
  <c r="U107" i="13" s="1"/>
  <c r="S106" i="13"/>
  <c r="R106" i="13"/>
  <c r="E106" i="13"/>
  <c r="U106" i="13" s="1"/>
  <c r="S105" i="13"/>
  <c r="R105" i="13"/>
  <c r="E105" i="13"/>
  <c r="T105" i="13" s="1"/>
  <c r="S104" i="13"/>
  <c r="R104" i="13"/>
  <c r="E104" i="13"/>
  <c r="S103" i="13"/>
  <c r="R103" i="13"/>
  <c r="E103" i="13"/>
  <c r="U103" i="13" s="1"/>
  <c r="S102" i="13"/>
  <c r="R102" i="13"/>
  <c r="E102" i="13"/>
  <c r="S101" i="13"/>
  <c r="R101" i="13"/>
  <c r="E101" i="13"/>
  <c r="U101" i="13" s="1"/>
  <c r="S100" i="13"/>
  <c r="R100" i="13"/>
  <c r="E100" i="13"/>
  <c r="U100" i="13" s="1"/>
  <c r="S99" i="13"/>
  <c r="R99" i="13"/>
  <c r="E99" i="13"/>
  <c r="S98" i="13"/>
  <c r="R98" i="13"/>
  <c r="E98" i="13"/>
  <c r="U98" i="13" s="1"/>
  <c r="M97" i="13"/>
  <c r="L97" i="13"/>
  <c r="K97" i="13"/>
  <c r="K114" i="13" s="1"/>
  <c r="J97" i="13"/>
  <c r="J114" i="13" s="1"/>
  <c r="I97" i="13"/>
  <c r="I114" i="13" s="1"/>
  <c r="H97" i="13"/>
  <c r="H114" i="13" s="1"/>
  <c r="G97" i="13"/>
  <c r="G114" i="13" s="1"/>
  <c r="F97" i="13"/>
  <c r="F114" i="13" s="1"/>
  <c r="D97" i="13"/>
  <c r="D114" i="13" s="1"/>
  <c r="C97" i="13"/>
  <c r="C114" i="13" s="1"/>
  <c r="B97" i="13"/>
  <c r="B114" i="13" s="1"/>
  <c r="O115" i="14"/>
  <c r="N115" i="14"/>
  <c r="M115" i="14"/>
  <c r="S115" i="14" s="1"/>
  <c r="L115" i="14"/>
  <c r="R115" i="14" s="1"/>
  <c r="K115" i="14"/>
  <c r="J115" i="14"/>
  <c r="I115" i="14"/>
  <c r="H115" i="14"/>
  <c r="G115" i="14"/>
  <c r="F115" i="14"/>
  <c r="D115" i="14"/>
  <c r="C115" i="14"/>
  <c r="B115" i="14"/>
  <c r="O114" i="14"/>
  <c r="N114" i="14"/>
  <c r="U113" i="14"/>
  <c r="T113" i="14"/>
  <c r="S113" i="14"/>
  <c r="R113" i="14"/>
  <c r="S112" i="14"/>
  <c r="R112" i="14"/>
  <c r="E112" i="14"/>
  <c r="T112" i="14" s="1"/>
  <c r="S111" i="14"/>
  <c r="R111" i="14"/>
  <c r="E111" i="14"/>
  <c r="U111" i="14" s="1"/>
  <c r="U110" i="14"/>
  <c r="S110" i="14"/>
  <c r="R110" i="14"/>
  <c r="E110" i="14"/>
  <c r="T110" i="14" s="1"/>
  <c r="S109" i="14"/>
  <c r="R109" i="14"/>
  <c r="E109" i="14"/>
  <c r="S108" i="14"/>
  <c r="R108" i="14"/>
  <c r="E108" i="14"/>
  <c r="U108" i="14" s="1"/>
  <c r="S107" i="14"/>
  <c r="R107" i="14"/>
  <c r="E107" i="14"/>
  <c r="S106" i="14"/>
  <c r="R106" i="14"/>
  <c r="E106" i="14"/>
  <c r="S105" i="14"/>
  <c r="R105" i="14"/>
  <c r="E105" i="14"/>
  <c r="U105" i="14" s="1"/>
  <c r="S104" i="14"/>
  <c r="R104" i="14"/>
  <c r="E104" i="14"/>
  <c r="U104" i="14" s="1"/>
  <c r="S103" i="14"/>
  <c r="R103" i="14"/>
  <c r="E103" i="14"/>
  <c r="U103" i="14" s="1"/>
  <c r="U102" i="14"/>
  <c r="S102" i="14"/>
  <c r="R102" i="14"/>
  <c r="E102" i="14"/>
  <c r="T102" i="14" s="1"/>
  <c r="S101" i="14"/>
  <c r="R101" i="14"/>
  <c r="E101" i="14"/>
  <c r="S100" i="14"/>
  <c r="R100" i="14"/>
  <c r="E100" i="14"/>
  <c r="U100" i="14" s="1"/>
  <c r="S99" i="14"/>
  <c r="R99" i="14"/>
  <c r="E99" i="14"/>
  <c r="S98" i="14"/>
  <c r="R98" i="14"/>
  <c r="E98" i="14"/>
  <c r="M97" i="14"/>
  <c r="S97" i="14" s="1"/>
  <c r="L97" i="14"/>
  <c r="L114" i="14" s="1"/>
  <c r="R114" i="14" s="1"/>
  <c r="K97" i="14"/>
  <c r="K114" i="14" s="1"/>
  <c r="J97" i="14"/>
  <c r="J114" i="14" s="1"/>
  <c r="I97" i="14"/>
  <c r="I114" i="14" s="1"/>
  <c r="H97" i="14"/>
  <c r="H114" i="14" s="1"/>
  <c r="G97" i="14"/>
  <c r="G114" i="14" s="1"/>
  <c r="F97" i="14"/>
  <c r="F114" i="14" s="1"/>
  <c r="D97" i="14"/>
  <c r="D114" i="14" s="1"/>
  <c r="C97" i="14"/>
  <c r="C114" i="14" s="1"/>
  <c r="B97" i="14"/>
  <c r="B114" i="14" s="1"/>
  <c r="O115" i="15"/>
  <c r="N115" i="15"/>
  <c r="M115" i="15"/>
  <c r="S115" i="15" s="1"/>
  <c r="L115" i="15"/>
  <c r="R115" i="15" s="1"/>
  <c r="K115" i="15"/>
  <c r="J115" i="15"/>
  <c r="I115" i="15"/>
  <c r="H115" i="15"/>
  <c r="G115" i="15"/>
  <c r="F115" i="15"/>
  <c r="D115" i="15"/>
  <c r="C115" i="15"/>
  <c r="B115" i="15"/>
  <c r="O114" i="15"/>
  <c r="N114" i="15"/>
  <c r="H114" i="15"/>
  <c r="U113" i="15"/>
  <c r="T113" i="15"/>
  <c r="S113" i="15"/>
  <c r="R113" i="15"/>
  <c r="S112" i="15"/>
  <c r="R112" i="15"/>
  <c r="E112" i="15"/>
  <c r="U112" i="15" s="1"/>
  <c r="S111" i="15"/>
  <c r="R111" i="15"/>
  <c r="E111" i="15"/>
  <c r="U111" i="15" s="1"/>
  <c r="S110" i="15"/>
  <c r="R110" i="15"/>
  <c r="E110" i="15"/>
  <c r="U110" i="15" s="1"/>
  <c r="S109" i="15"/>
  <c r="R109" i="15"/>
  <c r="E109" i="15"/>
  <c r="S108" i="15"/>
  <c r="R108" i="15"/>
  <c r="E108" i="15"/>
  <c r="U108" i="15" s="1"/>
  <c r="U107" i="15"/>
  <c r="T107" i="15"/>
  <c r="S107" i="15"/>
  <c r="R107" i="15"/>
  <c r="E107" i="15"/>
  <c r="S106" i="15"/>
  <c r="R106" i="15"/>
  <c r="E106" i="15"/>
  <c r="U106" i="15" s="1"/>
  <c r="S105" i="15"/>
  <c r="R105" i="15"/>
  <c r="E105" i="15"/>
  <c r="T104" i="15"/>
  <c r="S104" i="15"/>
  <c r="R104" i="15"/>
  <c r="E104" i="15"/>
  <c r="U104" i="15" s="1"/>
  <c r="S103" i="15"/>
  <c r="R103" i="15"/>
  <c r="E103" i="15"/>
  <c r="U103" i="15" s="1"/>
  <c r="T102" i="15"/>
  <c r="S102" i="15"/>
  <c r="R102" i="15"/>
  <c r="E102" i="15"/>
  <c r="U102" i="15" s="1"/>
  <c r="S101" i="15"/>
  <c r="R101" i="15"/>
  <c r="E101" i="15"/>
  <c r="S100" i="15"/>
  <c r="R100" i="15"/>
  <c r="E100" i="15"/>
  <c r="U100" i="15" s="1"/>
  <c r="S99" i="15"/>
  <c r="R99" i="15"/>
  <c r="E99" i="15"/>
  <c r="S98" i="15"/>
  <c r="R98" i="15"/>
  <c r="E98" i="15"/>
  <c r="U98" i="15" s="1"/>
  <c r="M97" i="15"/>
  <c r="S97" i="15" s="1"/>
  <c r="L97" i="15"/>
  <c r="R97" i="15" s="1"/>
  <c r="K97" i="15"/>
  <c r="K114" i="15" s="1"/>
  <c r="J97" i="15"/>
  <c r="J114" i="15" s="1"/>
  <c r="I97" i="15"/>
  <c r="I114" i="15" s="1"/>
  <c r="H97" i="15"/>
  <c r="G97" i="15"/>
  <c r="G114" i="15" s="1"/>
  <c r="F97" i="15"/>
  <c r="F114" i="15" s="1"/>
  <c r="D97" i="15"/>
  <c r="D114" i="15" s="1"/>
  <c r="C97" i="15"/>
  <c r="C114" i="15" s="1"/>
  <c r="B97" i="15"/>
  <c r="B114" i="15" s="1"/>
  <c r="O115" i="16"/>
  <c r="N115" i="16"/>
  <c r="M115" i="16"/>
  <c r="S115" i="16" s="1"/>
  <c r="L115" i="16"/>
  <c r="R115" i="16" s="1"/>
  <c r="K115" i="16"/>
  <c r="J115" i="16"/>
  <c r="I115" i="16"/>
  <c r="H115" i="16"/>
  <c r="G115" i="16"/>
  <c r="F115" i="16"/>
  <c r="D115" i="16"/>
  <c r="C115" i="16"/>
  <c r="B115" i="16"/>
  <c r="O114" i="16"/>
  <c r="N114" i="16"/>
  <c r="U113" i="16"/>
  <c r="T113" i="16"/>
  <c r="S113" i="16"/>
  <c r="R113" i="16"/>
  <c r="S112" i="16"/>
  <c r="R112" i="16"/>
  <c r="E112" i="16"/>
  <c r="S111" i="16"/>
  <c r="R111" i="16"/>
  <c r="E111" i="16"/>
  <c r="U111" i="16" s="1"/>
  <c r="S110" i="16"/>
  <c r="R110" i="16"/>
  <c r="E110" i="16"/>
  <c r="U110" i="16" s="1"/>
  <c r="S109" i="16"/>
  <c r="R109" i="16"/>
  <c r="E109" i="16"/>
  <c r="U109" i="16" s="1"/>
  <c r="S108" i="16"/>
  <c r="R108" i="16"/>
  <c r="E108" i="16"/>
  <c r="T108" i="16" s="1"/>
  <c r="S107" i="16"/>
  <c r="R107" i="16"/>
  <c r="E107" i="16"/>
  <c r="U107" i="16" s="1"/>
  <c r="S106" i="16"/>
  <c r="R106" i="16"/>
  <c r="E106" i="16"/>
  <c r="U106" i="16" s="1"/>
  <c r="S105" i="16"/>
  <c r="R105" i="16"/>
  <c r="E105" i="16"/>
  <c r="U105" i="16" s="1"/>
  <c r="S104" i="16"/>
  <c r="R104" i="16"/>
  <c r="E104" i="16"/>
  <c r="S103" i="16"/>
  <c r="R103" i="16"/>
  <c r="E103" i="16"/>
  <c r="U103" i="16" s="1"/>
  <c r="U102" i="16"/>
  <c r="S102" i="16"/>
  <c r="R102" i="16"/>
  <c r="E102" i="16"/>
  <c r="T102" i="16" s="1"/>
  <c r="S101" i="16"/>
  <c r="R101" i="16"/>
  <c r="E101" i="16"/>
  <c r="U101" i="16" s="1"/>
  <c r="S100" i="16"/>
  <c r="R100" i="16"/>
  <c r="E100" i="16"/>
  <c r="T100" i="16" s="1"/>
  <c r="S99" i="16"/>
  <c r="R99" i="16"/>
  <c r="E99" i="16"/>
  <c r="S98" i="16"/>
  <c r="R98" i="16"/>
  <c r="E98" i="16"/>
  <c r="U98" i="16" s="1"/>
  <c r="M97" i="16"/>
  <c r="S97" i="16" s="1"/>
  <c r="L97" i="16"/>
  <c r="L114" i="16" s="1"/>
  <c r="R114" i="16" s="1"/>
  <c r="K97" i="16"/>
  <c r="K114" i="16" s="1"/>
  <c r="J97" i="16"/>
  <c r="J114" i="16" s="1"/>
  <c r="I97" i="16"/>
  <c r="I114" i="16" s="1"/>
  <c r="H97" i="16"/>
  <c r="H114" i="16" s="1"/>
  <c r="G97" i="16"/>
  <c r="G114" i="16" s="1"/>
  <c r="F97" i="16"/>
  <c r="F114" i="16" s="1"/>
  <c r="D97" i="16"/>
  <c r="D114" i="16" s="1"/>
  <c r="C97" i="16"/>
  <c r="C114" i="16" s="1"/>
  <c r="B97" i="16"/>
  <c r="B114" i="16" s="1"/>
  <c r="O115" i="17"/>
  <c r="N115" i="17"/>
  <c r="M115" i="17"/>
  <c r="S115" i="17" s="1"/>
  <c r="L115" i="17"/>
  <c r="R115" i="17" s="1"/>
  <c r="J115" i="17"/>
  <c r="I115" i="17"/>
  <c r="H115" i="17"/>
  <c r="G115" i="17"/>
  <c r="F115" i="17"/>
  <c r="D115" i="17"/>
  <c r="C115" i="17"/>
  <c r="O114" i="17"/>
  <c r="N114" i="17"/>
  <c r="U113" i="17"/>
  <c r="T113" i="17"/>
  <c r="S113" i="17"/>
  <c r="R113" i="17"/>
  <c r="S112" i="17"/>
  <c r="R112" i="17"/>
  <c r="E112" i="17"/>
  <c r="U112" i="17" s="1"/>
  <c r="U111" i="17"/>
  <c r="S111" i="17"/>
  <c r="R111" i="17"/>
  <c r="E111" i="17"/>
  <c r="T111" i="17" s="1"/>
  <c r="S110" i="17"/>
  <c r="R110" i="17"/>
  <c r="E110" i="17"/>
  <c r="S109" i="17"/>
  <c r="R109" i="17"/>
  <c r="E109" i="17"/>
  <c r="U109" i="17" s="1"/>
  <c r="S108" i="17"/>
  <c r="R108" i="17"/>
  <c r="E108" i="17"/>
  <c r="S107" i="17"/>
  <c r="R107" i="17"/>
  <c r="E107" i="17"/>
  <c r="S106" i="17"/>
  <c r="R106" i="17"/>
  <c r="E106" i="17"/>
  <c r="U106" i="17" s="1"/>
  <c r="S105" i="17"/>
  <c r="R105" i="17"/>
  <c r="E105" i="17"/>
  <c r="U105" i="17" s="1"/>
  <c r="S104" i="17"/>
  <c r="R104" i="17"/>
  <c r="E104" i="17"/>
  <c r="U104" i="17" s="1"/>
  <c r="S103" i="17"/>
  <c r="R103" i="17"/>
  <c r="E103" i="17"/>
  <c r="T103" i="17" s="1"/>
  <c r="S102" i="17"/>
  <c r="R102" i="17"/>
  <c r="E102" i="17"/>
  <c r="S101" i="17"/>
  <c r="R101" i="17"/>
  <c r="E101" i="17"/>
  <c r="U101" i="17" s="1"/>
  <c r="S100" i="17"/>
  <c r="R100" i="17"/>
  <c r="E100" i="17"/>
  <c r="S99" i="17"/>
  <c r="R99" i="17"/>
  <c r="E99" i="17"/>
  <c r="S98" i="17"/>
  <c r="R98" i="17"/>
  <c r="E98" i="17"/>
  <c r="U98" i="17" s="1"/>
  <c r="M97" i="17"/>
  <c r="L97" i="17"/>
  <c r="R97" i="17" s="1"/>
  <c r="K97" i="17"/>
  <c r="J97" i="17"/>
  <c r="J114" i="17" s="1"/>
  <c r="I97" i="17"/>
  <c r="I114" i="17" s="1"/>
  <c r="H97" i="17"/>
  <c r="H114" i="17" s="1"/>
  <c r="G97" i="17"/>
  <c r="G114" i="17" s="1"/>
  <c r="F97" i="17"/>
  <c r="F114" i="17" s="1"/>
  <c r="D97" i="17"/>
  <c r="D114" i="17" s="1"/>
  <c r="C97" i="17"/>
  <c r="C114" i="17" s="1"/>
  <c r="B97" i="17"/>
  <c r="O115" i="18"/>
  <c r="N115" i="18"/>
  <c r="M115" i="18"/>
  <c r="S115" i="18" s="1"/>
  <c r="L115" i="18"/>
  <c r="R115" i="18" s="1"/>
  <c r="K115" i="18"/>
  <c r="J115" i="18"/>
  <c r="I115" i="18"/>
  <c r="H115" i="18"/>
  <c r="G115" i="18"/>
  <c r="F115" i="18"/>
  <c r="D115" i="18"/>
  <c r="C115" i="18"/>
  <c r="B115" i="18"/>
  <c r="O114" i="18"/>
  <c r="N114" i="18"/>
  <c r="U113" i="18"/>
  <c r="T113" i="18"/>
  <c r="S113" i="18"/>
  <c r="R113" i="18"/>
  <c r="S112" i="18"/>
  <c r="R112" i="18"/>
  <c r="E112" i="18"/>
  <c r="U112" i="18" s="1"/>
  <c r="S111" i="18"/>
  <c r="R111" i="18"/>
  <c r="E111" i="18"/>
  <c r="U111" i="18" s="1"/>
  <c r="S110" i="18"/>
  <c r="R110" i="18"/>
  <c r="E110" i="18"/>
  <c r="S109" i="18"/>
  <c r="R109" i="18"/>
  <c r="E109" i="18"/>
  <c r="U109" i="18" s="1"/>
  <c r="U108" i="18"/>
  <c r="T108" i="18"/>
  <c r="S108" i="18"/>
  <c r="R108" i="18"/>
  <c r="E108" i="18"/>
  <c r="S107" i="18"/>
  <c r="R107" i="18"/>
  <c r="E107" i="18"/>
  <c r="U107" i="18" s="1"/>
  <c r="S106" i="18"/>
  <c r="R106" i="18"/>
  <c r="E106" i="18"/>
  <c r="S105" i="18"/>
  <c r="R105" i="18"/>
  <c r="E105" i="18"/>
  <c r="U105" i="18" s="1"/>
  <c r="S104" i="18"/>
  <c r="R104" i="18"/>
  <c r="E104" i="18"/>
  <c r="U104" i="18" s="1"/>
  <c r="S103" i="18"/>
  <c r="R103" i="18"/>
  <c r="E103" i="18"/>
  <c r="U103" i="18" s="1"/>
  <c r="S102" i="18"/>
  <c r="R102" i="18"/>
  <c r="E102" i="18"/>
  <c r="S101" i="18"/>
  <c r="R101" i="18"/>
  <c r="E101" i="18"/>
  <c r="U101" i="18" s="1"/>
  <c r="S100" i="18"/>
  <c r="R100" i="18"/>
  <c r="E100" i="18"/>
  <c r="S99" i="18"/>
  <c r="R99" i="18"/>
  <c r="E99" i="18"/>
  <c r="U99" i="18" s="1"/>
  <c r="S98" i="18"/>
  <c r="R98" i="18"/>
  <c r="E98" i="18"/>
  <c r="S97" i="18"/>
  <c r="M97" i="18"/>
  <c r="M114" i="18" s="1"/>
  <c r="S114" i="18" s="1"/>
  <c r="L97" i="18"/>
  <c r="L114" i="18" s="1"/>
  <c r="R114" i="18" s="1"/>
  <c r="K97" i="18"/>
  <c r="K114" i="18" s="1"/>
  <c r="J97" i="18"/>
  <c r="J114" i="18" s="1"/>
  <c r="I97" i="18"/>
  <c r="I114" i="18" s="1"/>
  <c r="H97" i="18"/>
  <c r="H114" i="18" s="1"/>
  <c r="G97" i="18"/>
  <c r="G114" i="18" s="1"/>
  <c r="F97" i="18"/>
  <c r="F114" i="18" s="1"/>
  <c r="D97" i="18"/>
  <c r="D114" i="18" s="1"/>
  <c r="C97" i="18"/>
  <c r="C114" i="18" s="1"/>
  <c r="B97" i="18"/>
  <c r="B114" i="18" s="1"/>
  <c r="O115" i="19"/>
  <c r="N115" i="19"/>
  <c r="M115" i="19"/>
  <c r="S115" i="19" s="1"/>
  <c r="L115" i="19"/>
  <c r="R115" i="19" s="1"/>
  <c r="K115" i="19"/>
  <c r="J115" i="19"/>
  <c r="I115" i="19"/>
  <c r="H115" i="19"/>
  <c r="G115" i="19"/>
  <c r="F115" i="19"/>
  <c r="D115" i="19"/>
  <c r="C115" i="19"/>
  <c r="B115" i="19"/>
  <c r="O114" i="19"/>
  <c r="N114" i="19"/>
  <c r="U113" i="19"/>
  <c r="T113" i="19"/>
  <c r="S113" i="19"/>
  <c r="R113" i="19"/>
  <c r="S112" i="19"/>
  <c r="R112" i="19"/>
  <c r="E112" i="19"/>
  <c r="U112" i="19" s="1"/>
  <c r="S111" i="19"/>
  <c r="R111" i="19"/>
  <c r="E111" i="19"/>
  <c r="U111" i="19" s="1"/>
  <c r="S110" i="19"/>
  <c r="R110" i="19"/>
  <c r="E110" i="19"/>
  <c r="U110" i="19" s="1"/>
  <c r="S109" i="19"/>
  <c r="R109" i="19"/>
  <c r="E109" i="19"/>
  <c r="S108" i="19"/>
  <c r="R108" i="19"/>
  <c r="E108" i="19"/>
  <c r="U108" i="19" s="1"/>
  <c r="S107" i="19"/>
  <c r="R107" i="19"/>
  <c r="E107" i="19"/>
  <c r="U107" i="19" s="1"/>
  <c r="S106" i="19"/>
  <c r="R106" i="19"/>
  <c r="E106" i="19"/>
  <c r="U106" i="19" s="1"/>
  <c r="S105" i="19"/>
  <c r="R105" i="19"/>
  <c r="E105" i="19"/>
  <c r="S104" i="19"/>
  <c r="R104" i="19"/>
  <c r="E104" i="19"/>
  <c r="U104" i="19" s="1"/>
  <c r="S103" i="19"/>
  <c r="R103" i="19"/>
  <c r="E103" i="19"/>
  <c r="S102" i="19"/>
  <c r="R102" i="19"/>
  <c r="E102" i="19"/>
  <c r="U102" i="19" s="1"/>
  <c r="S101" i="19"/>
  <c r="R101" i="19"/>
  <c r="E101" i="19"/>
  <c r="T101" i="19" s="1"/>
  <c r="U100" i="19"/>
  <c r="T100" i="19"/>
  <c r="S100" i="19"/>
  <c r="R100" i="19"/>
  <c r="E100" i="19"/>
  <c r="S99" i="19"/>
  <c r="R99" i="19"/>
  <c r="E99" i="19"/>
  <c r="U98" i="19"/>
  <c r="S98" i="19"/>
  <c r="R98" i="19"/>
  <c r="E98" i="19"/>
  <c r="T98" i="19" s="1"/>
  <c r="M97" i="19"/>
  <c r="L97" i="19"/>
  <c r="K97" i="19"/>
  <c r="K114" i="19" s="1"/>
  <c r="J97" i="19"/>
  <c r="J114" i="19" s="1"/>
  <c r="I97" i="19"/>
  <c r="I114" i="19" s="1"/>
  <c r="H97" i="19"/>
  <c r="H114" i="19" s="1"/>
  <c r="G97" i="19"/>
  <c r="G114" i="19" s="1"/>
  <c r="F97" i="19"/>
  <c r="F114" i="19" s="1"/>
  <c r="D97" i="19"/>
  <c r="D114" i="19" s="1"/>
  <c r="C97" i="19"/>
  <c r="C114" i="19" s="1"/>
  <c r="B97" i="19"/>
  <c r="B114" i="19" s="1"/>
  <c r="O115" i="20"/>
  <c r="N115" i="20"/>
  <c r="M115" i="20"/>
  <c r="S115" i="20" s="1"/>
  <c r="L115" i="20"/>
  <c r="R115" i="20" s="1"/>
  <c r="K115" i="20"/>
  <c r="J115" i="20"/>
  <c r="I115" i="20"/>
  <c r="H115" i="20"/>
  <c r="G115" i="20"/>
  <c r="F115" i="20"/>
  <c r="D115" i="20"/>
  <c r="C115" i="20"/>
  <c r="B115" i="20"/>
  <c r="O114" i="20"/>
  <c r="N114" i="20"/>
  <c r="U113" i="20"/>
  <c r="T113" i="20"/>
  <c r="S113" i="20"/>
  <c r="R113" i="20"/>
  <c r="S112" i="20"/>
  <c r="R112" i="20"/>
  <c r="E112" i="20"/>
  <c r="S111" i="20"/>
  <c r="R111" i="20"/>
  <c r="E111" i="20"/>
  <c r="U111" i="20" s="1"/>
  <c r="U110" i="20"/>
  <c r="T110" i="20"/>
  <c r="S110" i="20"/>
  <c r="R110" i="20"/>
  <c r="E110" i="20"/>
  <c r="S109" i="20"/>
  <c r="R109" i="20"/>
  <c r="E109" i="20"/>
  <c r="S108" i="20"/>
  <c r="R108" i="20"/>
  <c r="E108" i="20"/>
  <c r="S107" i="20"/>
  <c r="R107" i="20"/>
  <c r="E107" i="20"/>
  <c r="U107" i="20" s="1"/>
  <c r="T106" i="20"/>
  <c r="S106" i="20"/>
  <c r="R106" i="20"/>
  <c r="E106" i="20"/>
  <c r="U106" i="20" s="1"/>
  <c r="S105" i="20"/>
  <c r="R105" i="20"/>
  <c r="E105" i="20"/>
  <c r="S104" i="20"/>
  <c r="R104" i="20"/>
  <c r="E104" i="20"/>
  <c r="S103" i="20"/>
  <c r="R103" i="20"/>
  <c r="E103" i="20"/>
  <c r="U103" i="20" s="1"/>
  <c r="S102" i="20"/>
  <c r="R102" i="20"/>
  <c r="E102" i="20"/>
  <c r="U102" i="20" s="1"/>
  <c r="S101" i="20"/>
  <c r="R101" i="20"/>
  <c r="E101" i="20"/>
  <c r="S100" i="20"/>
  <c r="R100" i="20"/>
  <c r="E100" i="20"/>
  <c r="U100" i="20" s="1"/>
  <c r="S99" i="20"/>
  <c r="R99" i="20"/>
  <c r="E99" i="20"/>
  <c r="T98" i="20"/>
  <c r="S98" i="20"/>
  <c r="R98" i="20"/>
  <c r="E98" i="20"/>
  <c r="U98" i="20" s="1"/>
  <c r="M97" i="20"/>
  <c r="M114" i="20" s="1"/>
  <c r="S114" i="20" s="1"/>
  <c r="L97" i="20"/>
  <c r="K97" i="20"/>
  <c r="K114" i="20" s="1"/>
  <c r="J97" i="20"/>
  <c r="J114" i="20" s="1"/>
  <c r="I97" i="20"/>
  <c r="I114" i="20" s="1"/>
  <c r="H97" i="20"/>
  <c r="H114" i="20" s="1"/>
  <c r="G97" i="20"/>
  <c r="G114" i="20" s="1"/>
  <c r="F97" i="20"/>
  <c r="F114" i="20" s="1"/>
  <c r="D97" i="20"/>
  <c r="D114" i="20" s="1"/>
  <c r="C97" i="20"/>
  <c r="C114" i="20" s="1"/>
  <c r="B97" i="20"/>
  <c r="B114" i="20" s="1"/>
  <c r="O115" i="21"/>
  <c r="N115" i="21"/>
  <c r="M115" i="21"/>
  <c r="S115" i="21" s="1"/>
  <c r="L115" i="21"/>
  <c r="R115" i="21" s="1"/>
  <c r="K115" i="21"/>
  <c r="J115" i="21"/>
  <c r="I115" i="21"/>
  <c r="H115" i="21"/>
  <c r="G115" i="21"/>
  <c r="F115" i="21"/>
  <c r="D115" i="21"/>
  <c r="C115" i="21"/>
  <c r="B115" i="21"/>
  <c r="O114" i="21"/>
  <c r="N114" i="21"/>
  <c r="U113" i="21"/>
  <c r="T113" i="21"/>
  <c r="S113" i="21"/>
  <c r="R113" i="21"/>
  <c r="S112" i="21"/>
  <c r="R112" i="21"/>
  <c r="E112" i="21"/>
  <c r="U112" i="21" s="1"/>
  <c r="S111" i="21"/>
  <c r="R111" i="21"/>
  <c r="E111" i="21"/>
  <c r="S110" i="21"/>
  <c r="R110" i="21"/>
  <c r="E110" i="21"/>
  <c r="U110" i="21" s="1"/>
  <c r="S109" i="21"/>
  <c r="R109" i="21"/>
  <c r="E109" i="21"/>
  <c r="S108" i="21"/>
  <c r="R108" i="21"/>
  <c r="E108" i="21"/>
  <c r="U108" i="21" s="1"/>
  <c r="S107" i="21"/>
  <c r="R107" i="21"/>
  <c r="E107" i="21"/>
  <c r="T107" i="21" s="1"/>
  <c r="U106" i="21"/>
  <c r="T106" i="21"/>
  <c r="S106" i="21"/>
  <c r="R106" i="21"/>
  <c r="E106" i="21"/>
  <c r="S105" i="21"/>
  <c r="R105" i="21"/>
  <c r="E105" i="21"/>
  <c r="S104" i="21"/>
  <c r="R104" i="21"/>
  <c r="E104" i="21"/>
  <c r="S103" i="21"/>
  <c r="R103" i="21"/>
  <c r="E103" i="21"/>
  <c r="U103" i="21" s="1"/>
  <c r="S102" i="21"/>
  <c r="R102" i="21"/>
  <c r="E102" i="21"/>
  <c r="U102" i="21" s="1"/>
  <c r="S101" i="21"/>
  <c r="R101" i="21"/>
  <c r="E101" i="21"/>
  <c r="U101" i="21" s="1"/>
  <c r="S100" i="21"/>
  <c r="R100" i="21"/>
  <c r="E100" i="21"/>
  <c r="U100" i="21" s="1"/>
  <c r="S99" i="21"/>
  <c r="R99" i="21"/>
  <c r="E99" i="21"/>
  <c r="T99" i="21" s="1"/>
  <c r="S98" i="21"/>
  <c r="R98" i="21"/>
  <c r="E98" i="21"/>
  <c r="U98" i="21" s="1"/>
  <c r="R97" i="21"/>
  <c r="M97" i="21"/>
  <c r="M114" i="21" s="1"/>
  <c r="S114" i="21" s="1"/>
  <c r="L97" i="21"/>
  <c r="L114" i="21" s="1"/>
  <c r="R114" i="21" s="1"/>
  <c r="K97" i="21"/>
  <c r="K114" i="21" s="1"/>
  <c r="J97" i="21"/>
  <c r="J114" i="21" s="1"/>
  <c r="I97" i="21"/>
  <c r="I114" i="21" s="1"/>
  <c r="H97" i="21"/>
  <c r="H114" i="21" s="1"/>
  <c r="G97" i="21"/>
  <c r="G114" i="21" s="1"/>
  <c r="F97" i="21"/>
  <c r="F114" i="21" s="1"/>
  <c r="D97" i="21"/>
  <c r="D114" i="21" s="1"/>
  <c r="C97" i="21"/>
  <c r="C114" i="21" s="1"/>
  <c r="B97" i="21"/>
  <c r="B114" i="21" s="1"/>
  <c r="S115" i="22"/>
  <c r="O115" i="22"/>
  <c r="N115" i="22"/>
  <c r="M115" i="22"/>
  <c r="L115" i="22"/>
  <c r="R115" i="22" s="1"/>
  <c r="K115" i="22"/>
  <c r="J115" i="22"/>
  <c r="I115" i="22"/>
  <c r="H115" i="22"/>
  <c r="G115" i="22"/>
  <c r="F115" i="22"/>
  <c r="D115" i="22"/>
  <c r="C115" i="22"/>
  <c r="B115" i="22"/>
  <c r="O114" i="22"/>
  <c r="N114" i="22"/>
  <c r="U113" i="22"/>
  <c r="T113" i="22"/>
  <c r="S113" i="22"/>
  <c r="R113" i="22"/>
  <c r="S112" i="22"/>
  <c r="R112" i="22"/>
  <c r="E112" i="22"/>
  <c r="U112" i="22" s="1"/>
  <c r="S111" i="22"/>
  <c r="R111" i="22"/>
  <c r="E111" i="22"/>
  <c r="U111" i="22" s="1"/>
  <c r="S110" i="22"/>
  <c r="R110" i="22"/>
  <c r="E110" i="22"/>
  <c r="T110" i="22" s="1"/>
  <c r="S109" i="22"/>
  <c r="R109" i="22"/>
  <c r="E109" i="22"/>
  <c r="S108" i="22"/>
  <c r="R108" i="22"/>
  <c r="E108" i="22"/>
  <c r="T108" i="22" s="1"/>
  <c r="S107" i="22"/>
  <c r="R107" i="22"/>
  <c r="E107" i="22"/>
  <c r="U107" i="22" s="1"/>
  <c r="S106" i="22"/>
  <c r="R106" i="22"/>
  <c r="E106" i="22"/>
  <c r="U106" i="22" s="1"/>
  <c r="S105" i="22"/>
  <c r="R105" i="22"/>
  <c r="E105" i="22"/>
  <c r="U105" i="22" s="1"/>
  <c r="S104" i="22"/>
  <c r="R104" i="22"/>
  <c r="E104" i="22"/>
  <c r="U104" i="22" s="1"/>
  <c r="S103" i="22"/>
  <c r="R103" i="22"/>
  <c r="E103" i="22"/>
  <c r="U103" i="22" s="1"/>
  <c r="S102" i="22"/>
  <c r="R102" i="22"/>
  <c r="E102" i="22"/>
  <c r="U102" i="22" s="1"/>
  <c r="S101" i="22"/>
  <c r="R101" i="22"/>
  <c r="E101" i="22"/>
  <c r="S100" i="22"/>
  <c r="R100" i="22"/>
  <c r="E100" i="22"/>
  <c r="T100" i="22" s="1"/>
  <c r="U99" i="22"/>
  <c r="T99" i="22"/>
  <c r="S99" i="22"/>
  <c r="R99" i="22"/>
  <c r="E99" i="22"/>
  <c r="S98" i="22"/>
  <c r="R98" i="22"/>
  <c r="E98" i="22"/>
  <c r="U98" i="22" s="1"/>
  <c r="M97" i="22"/>
  <c r="S97" i="22" s="1"/>
  <c r="L97" i="22"/>
  <c r="K97" i="22"/>
  <c r="K114" i="22" s="1"/>
  <c r="J97" i="22"/>
  <c r="J114" i="22" s="1"/>
  <c r="I97" i="22"/>
  <c r="I114" i="22" s="1"/>
  <c r="H97" i="22"/>
  <c r="H114" i="22" s="1"/>
  <c r="G97" i="22"/>
  <c r="G114" i="22" s="1"/>
  <c r="F97" i="22"/>
  <c r="F114" i="22" s="1"/>
  <c r="D97" i="22"/>
  <c r="D114" i="22" s="1"/>
  <c r="C97" i="22"/>
  <c r="C114" i="22" s="1"/>
  <c r="B97" i="22"/>
  <c r="B114" i="22" s="1"/>
  <c r="O115" i="23"/>
  <c r="N115" i="23"/>
  <c r="M115" i="23"/>
  <c r="S115" i="23" s="1"/>
  <c r="L115" i="23"/>
  <c r="R115" i="23" s="1"/>
  <c r="K115" i="23"/>
  <c r="J115" i="23"/>
  <c r="I115" i="23"/>
  <c r="H115" i="23"/>
  <c r="G115" i="23"/>
  <c r="F115" i="23"/>
  <c r="D115" i="23"/>
  <c r="C115" i="23"/>
  <c r="B115" i="23"/>
  <c r="O114" i="23"/>
  <c r="N114" i="23"/>
  <c r="U113" i="23"/>
  <c r="T113" i="23"/>
  <c r="S113" i="23"/>
  <c r="R113" i="23"/>
  <c r="S112" i="23"/>
  <c r="R112" i="23"/>
  <c r="E112" i="23"/>
  <c r="S111" i="23"/>
  <c r="R111" i="23"/>
  <c r="E111" i="23"/>
  <c r="T111" i="23" s="1"/>
  <c r="S110" i="23"/>
  <c r="R110" i="23"/>
  <c r="E110" i="23"/>
  <c r="S109" i="23"/>
  <c r="R109" i="23"/>
  <c r="E109" i="23"/>
  <c r="U109" i="23" s="1"/>
  <c r="S108" i="23"/>
  <c r="R108" i="23"/>
  <c r="E108" i="23"/>
  <c r="S107" i="23"/>
  <c r="R107" i="23"/>
  <c r="E107" i="23"/>
  <c r="U107" i="23" s="1"/>
  <c r="S106" i="23"/>
  <c r="R106" i="23"/>
  <c r="E106" i="23"/>
  <c r="S105" i="23"/>
  <c r="R105" i="23"/>
  <c r="E105" i="23"/>
  <c r="U105" i="23" s="1"/>
  <c r="S104" i="23"/>
  <c r="R104" i="23"/>
  <c r="E104" i="23"/>
  <c r="S103" i="23"/>
  <c r="R103" i="23"/>
  <c r="E103" i="23"/>
  <c r="T103" i="23" s="1"/>
  <c r="U102" i="23"/>
  <c r="T102" i="23"/>
  <c r="S102" i="23"/>
  <c r="R102" i="23"/>
  <c r="E102" i="23"/>
  <c r="S101" i="23"/>
  <c r="R101" i="23"/>
  <c r="E101" i="23"/>
  <c r="U101" i="23" s="1"/>
  <c r="U100" i="23"/>
  <c r="T100" i="23"/>
  <c r="S100" i="23"/>
  <c r="R100" i="23"/>
  <c r="E100" i="23"/>
  <c r="S99" i="23"/>
  <c r="R99" i="23"/>
  <c r="E99" i="23"/>
  <c r="U99" i="23" s="1"/>
  <c r="T98" i="23"/>
  <c r="S98" i="23"/>
  <c r="R98" i="23"/>
  <c r="E98" i="23"/>
  <c r="U98" i="23" s="1"/>
  <c r="M97" i="23"/>
  <c r="S97" i="23" s="1"/>
  <c r="L97" i="23"/>
  <c r="R97" i="23" s="1"/>
  <c r="K97" i="23"/>
  <c r="K114" i="23" s="1"/>
  <c r="J97" i="23"/>
  <c r="J114" i="23" s="1"/>
  <c r="I97" i="23"/>
  <c r="I114" i="23" s="1"/>
  <c r="H97" i="23"/>
  <c r="H114" i="23" s="1"/>
  <c r="G97" i="23"/>
  <c r="G114" i="23" s="1"/>
  <c r="F97" i="23"/>
  <c r="F114" i="23" s="1"/>
  <c r="D97" i="23"/>
  <c r="D114" i="23" s="1"/>
  <c r="C97" i="23"/>
  <c r="C114" i="23" s="1"/>
  <c r="B97" i="23"/>
  <c r="B114" i="23" s="1"/>
  <c r="O115" i="24"/>
  <c r="N115" i="24"/>
  <c r="M115" i="24"/>
  <c r="S115" i="24" s="1"/>
  <c r="L115" i="24"/>
  <c r="R115" i="24" s="1"/>
  <c r="K115" i="24"/>
  <c r="J115" i="24"/>
  <c r="I115" i="24"/>
  <c r="H115" i="24"/>
  <c r="G115" i="24"/>
  <c r="F115" i="24"/>
  <c r="D115" i="24"/>
  <c r="C115" i="24"/>
  <c r="B115" i="24"/>
  <c r="O114" i="24"/>
  <c r="N114" i="24"/>
  <c r="U113" i="24"/>
  <c r="T113" i="24"/>
  <c r="S113" i="24"/>
  <c r="R113" i="24"/>
  <c r="S112" i="24"/>
  <c r="R112" i="24"/>
  <c r="E112" i="24"/>
  <c r="U112" i="24" s="1"/>
  <c r="S111" i="24"/>
  <c r="R111" i="24"/>
  <c r="E111" i="24"/>
  <c r="S110" i="24"/>
  <c r="R110" i="24"/>
  <c r="E110" i="24"/>
  <c r="U110" i="24" s="1"/>
  <c r="S109" i="24"/>
  <c r="R109" i="24"/>
  <c r="E109" i="24"/>
  <c r="S108" i="24"/>
  <c r="R108" i="24"/>
  <c r="E108" i="24"/>
  <c r="T108" i="24" s="1"/>
  <c r="S107" i="24"/>
  <c r="R107" i="24"/>
  <c r="E107" i="24"/>
  <c r="S106" i="24"/>
  <c r="R106" i="24"/>
  <c r="E106" i="24"/>
  <c r="T106" i="24" s="1"/>
  <c r="S105" i="24"/>
  <c r="R105" i="24"/>
  <c r="E105" i="24"/>
  <c r="S104" i="24"/>
  <c r="R104" i="24"/>
  <c r="E104" i="24"/>
  <c r="U104" i="24" s="1"/>
  <c r="S103" i="24"/>
  <c r="R103" i="24"/>
  <c r="E103" i="24"/>
  <c r="S102" i="24"/>
  <c r="R102" i="24"/>
  <c r="E102" i="24"/>
  <c r="U102" i="24" s="1"/>
  <c r="S101" i="24"/>
  <c r="R101" i="24"/>
  <c r="E101" i="24"/>
  <c r="U100" i="24"/>
  <c r="T100" i="24"/>
  <c r="S100" i="24"/>
  <c r="R100" i="24"/>
  <c r="E100" i="24"/>
  <c r="S99" i="24"/>
  <c r="R99" i="24"/>
  <c r="E99" i="24"/>
  <c r="S98" i="24"/>
  <c r="R98" i="24"/>
  <c r="E98" i="24"/>
  <c r="T98" i="24" s="1"/>
  <c r="M97" i="24"/>
  <c r="M114" i="24" s="1"/>
  <c r="S114" i="24" s="1"/>
  <c r="L97" i="24"/>
  <c r="R97" i="24" s="1"/>
  <c r="K97" i="24"/>
  <c r="K114" i="24" s="1"/>
  <c r="J97" i="24"/>
  <c r="J114" i="24" s="1"/>
  <c r="I97" i="24"/>
  <c r="I114" i="24" s="1"/>
  <c r="H97" i="24"/>
  <c r="H114" i="24" s="1"/>
  <c r="G97" i="24"/>
  <c r="G114" i="24" s="1"/>
  <c r="F97" i="24"/>
  <c r="F114" i="24" s="1"/>
  <c r="D97" i="24"/>
  <c r="D114" i="24" s="1"/>
  <c r="C97" i="24"/>
  <c r="C114" i="24" s="1"/>
  <c r="B97" i="24"/>
  <c r="B114" i="24" s="1"/>
  <c r="O115" i="25"/>
  <c r="N115" i="25"/>
  <c r="M115" i="25"/>
  <c r="S115" i="25" s="1"/>
  <c r="L115" i="25"/>
  <c r="R115" i="25" s="1"/>
  <c r="J115" i="25"/>
  <c r="I115" i="25"/>
  <c r="H115" i="25"/>
  <c r="G115" i="25"/>
  <c r="F115" i="25"/>
  <c r="D115" i="25"/>
  <c r="C115" i="25"/>
  <c r="O114" i="25"/>
  <c r="N114" i="25"/>
  <c r="U113" i="25"/>
  <c r="T113" i="25"/>
  <c r="S113" i="25"/>
  <c r="R113" i="25"/>
  <c r="S112" i="25"/>
  <c r="R112" i="25"/>
  <c r="E112" i="25"/>
  <c r="T111" i="25"/>
  <c r="S111" i="25"/>
  <c r="R111" i="25"/>
  <c r="E111" i="25"/>
  <c r="U111" i="25" s="1"/>
  <c r="S110" i="25"/>
  <c r="R110" i="25"/>
  <c r="E110" i="25"/>
  <c r="S109" i="25"/>
  <c r="R109" i="25"/>
  <c r="E109" i="25"/>
  <c r="T109" i="25" s="1"/>
  <c r="T108" i="25"/>
  <c r="S108" i="25"/>
  <c r="R108" i="25"/>
  <c r="E108" i="25"/>
  <c r="U108" i="25" s="1"/>
  <c r="S107" i="25"/>
  <c r="R107" i="25"/>
  <c r="E107" i="25"/>
  <c r="U107" i="25" s="1"/>
  <c r="T106" i="25"/>
  <c r="S106" i="25"/>
  <c r="R106" i="25"/>
  <c r="E106" i="25"/>
  <c r="U106" i="25" s="1"/>
  <c r="S105" i="25"/>
  <c r="R105" i="25"/>
  <c r="E105" i="25"/>
  <c r="U105" i="25" s="1"/>
  <c r="S104" i="25"/>
  <c r="R104" i="25"/>
  <c r="E104" i="25"/>
  <c r="S103" i="25"/>
  <c r="R103" i="25"/>
  <c r="E103" i="25"/>
  <c r="U103" i="25" s="1"/>
  <c r="S102" i="25"/>
  <c r="R102" i="25"/>
  <c r="E102" i="25"/>
  <c r="S101" i="25"/>
  <c r="R101" i="25"/>
  <c r="E101" i="25"/>
  <c r="T101" i="25" s="1"/>
  <c r="S100" i="25"/>
  <c r="R100" i="25"/>
  <c r="E100" i="25"/>
  <c r="U100" i="25" s="1"/>
  <c r="S99" i="25"/>
  <c r="R99" i="25"/>
  <c r="E99" i="25"/>
  <c r="T98" i="25"/>
  <c r="S98" i="25"/>
  <c r="R98" i="25"/>
  <c r="E98" i="25"/>
  <c r="U98" i="25" s="1"/>
  <c r="R97" i="25"/>
  <c r="M97" i="25"/>
  <c r="M114" i="25" s="1"/>
  <c r="S114" i="25" s="1"/>
  <c r="L97" i="25"/>
  <c r="L114" i="25" s="1"/>
  <c r="R114" i="25" s="1"/>
  <c r="K97" i="25"/>
  <c r="J97" i="25"/>
  <c r="J114" i="25" s="1"/>
  <c r="I97" i="25"/>
  <c r="I114" i="25" s="1"/>
  <c r="H97" i="25"/>
  <c r="H114" i="25" s="1"/>
  <c r="G97" i="25"/>
  <c r="G114" i="25" s="1"/>
  <c r="F97" i="25"/>
  <c r="F114" i="25" s="1"/>
  <c r="D97" i="25"/>
  <c r="D114" i="25" s="1"/>
  <c r="C97" i="25"/>
  <c r="C114" i="25" s="1"/>
  <c r="B97" i="25"/>
  <c r="O115" i="26"/>
  <c r="N115" i="26"/>
  <c r="M115" i="26"/>
  <c r="S115" i="26" s="1"/>
  <c r="L115" i="26"/>
  <c r="R115" i="26" s="1"/>
  <c r="K115" i="26"/>
  <c r="J115" i="26"/>
  <c r="I115" i="26"/>
  <c r="H115" i="26"/>
  <c r="G115" i="26"/>
  <c r="F115" i="26"/>
  <c r="D115" i="26"/>
  <c r="C115" i="26"/>
  <c r="B115" i="26"/>
  <c r="O114" i="26"/>
  <c r="N114" i="26"/>
  <c r="U113" i="26"/>
  <c r="T113" i="26"/>
  <c r="S113" i="26"/>
  <c r="R113" i="26"/>
  <c r="S112" i="26"/>
  <c r="R112" i="26"/>
  <c r="E112" i="26"/>
  <c r="T112" i="26" s="1"/>
  <c r="S111" i="26"/>
  <c r="R111" i="26"/>
  <c r="E111" i="26"/>
  <c r="S110" i="26"/>
  <c r="R110" i="26"/>
  <c r="E110" i="26"/>
  <c r="U110" i="26" s="1"/>
  <c r="S109" i="26"/>
  <c r="R109" i="26"/>
  <c r="E109" i="26"/>
  <c r="S108" i="26"/>
  <c r="R108" i="26"/>
  <c r="E108" i="26"/>
  <c r="U108" i="26" s="1"/>
  <c r="S107" i="26"/>
  <c r="R107" i="26"/>
  <c r="E107" i="26"/>
  <c r="S106" i="26"/>
  <c r="R106" i="26"/>
  <c r="E106" i="26"/>
  <c r="U106" i="26" s="1"/>
  <c r="S105" i="26"/>
  <c r="R105" i="26"/>
  <c r="E105" i="26"/>
  <c r="S104" i="26"/>
  <c r="R104" i="26"/>
  <c r="E104" i="26"/>
  <c r="U104" i="26" s="1"/>
  <c r="T103" i="26"/>
  <c r="S103" i="26"/>
  <c r="R103" i="26"/>
  <c r="E103" i="26"/>
  <c r="U103" i="26" s="1"/>
  <c r="S102" i="26"/>
  <c r="R102" i="26"/>
  <c r="E102" i="26"/>
  <c r="U102" i="26" s="1"/>
  <c r="U101" i="26"/>
  <c r="T101" i="26"/>
  <c r="S101" i="26"/>
  <c r="R101" i="26"/>
  <c r="E101" i="26"/>
  <c r="S100" i="26"/>
  <c r="R100" i="26"/>
  <c r="E100" i="26"/>
  <c r="U100" i="26" s="1"/>
  <c r="U99" i="26"/>
  <c r="T99" i="26"/>
  <c r="S99" i="26"/>
  <c r="R99" i="26"/>
  <c r="E99" i="26"/>
  <c r="S98" i="26"/>
  <c r="R98" i="26"/>
  <c r="E98" i="26"/>
  <c r="U98" i="26" s="1"/>
  <c r="R97" i="26"/>
  <c r="M97" i="26"/>
  <c r="L97" i="26"/>
  <c r="L114" i="26" s="1"/>
  <c r="R114" i="26" s="1"/>
  <c r="K97" i="26"/>
  <c r="K114" i="26" s="1"/>
  <c r="J97" i="26"/>
  <c r="J114" i="26" s="1"/>
  <c r="I97" i="26"/>
  <c r="I114" i="26" s="1"/>
  <c r="H97" i="26"/>
  <c r="H114" i="26" s="1"/>
  <c r="G97" i="26"/>
  <c r="G114" i="26" s="1"/>
  <c r="F97" i="26"/>
  <c r="F114" i="26" s="1"/>
  <c r="D97" i="26"/>
  <c r="D114" i="26" s="1"/>
  <c r="C97" i="26"/>
  <c r="C114" i="26" s="1"/>
  <c r="B97" i="26"/>
  <c r="B114" i="26" s="1"/>
  <c r="O115" i="27"/>
  <c r="N115" i="27"/>
  <c r="M115" i="27"/>
  <c r="S115" i="27" s="1"/>
  <c r="L115" i="27"/>
  <c r="R115" i="27" s="1"/>
  <c r="K115" i="27"/>
  <c r="J115" i="27"/>
  <c r="I115" i="27"/>
  <c r="H115" i="27"/>
  <c r="G115" i="27"/>
  <c r="F115" i="27"/>
  <c r="D115" i="27"/>
  <c r="C115" i="27"/>
  <c r="B115" i="27"/>
  <c r="O114" i="27"/>
  <c r="N114" i="27"/>
  <c r="U113" i="27"/>
  <c r="T113" i="27"/>
  <c r="S113" i="27"/>
  <c r="R113" i="27"/>
  <c r="S112" i="27"/>
  <c r="R112" i="27"/>
  <c r="E112" i="27"/>
  <c r="U112" i="27" s="1"/>
  <c r="S111" i="27"/>
  <c r="R111" i="27"/>
  <c r="E111" i="27"/>
  <c r="U111" i="27" s="1"/>
  <c r="S110" i="27"/>
  <c r="R110" i="27"/>
  <c r="E110" i="27"/>
  <c r="U110" i="27" s="1"/>
  <c r="S109" i="27"/>
  <c r="R109" i="27"/>
  <c r="E109" i="27"/>
  <c r="S108" i="27"/>
  <c r="R108" i="27"/>
  <c r="E108" i="27"/>
  <c r="S107" i="27"/>
  <c r="R107" i="27"/>
  <c r="E107" i="27"/>
  <c r="T106" i="27"/>
  <c r="S106" i="27"/>
  <c r="R106" i="27"/>
  <c r="E106" i="27"/>
  <c r="U106" i="27" s="1"/>
  <c r="S105" i="27"/>
  <c r="R105" i="27"/>
  <c r="E105" i="27"/>
  <c r="U105" i="27" s="1"/>
  <c r="U104" i="27"/>
  <c r="T104" i="27"/>
  <c r="S104" i="27"/>
  <c r="R104" i="27"/>
  <c r="E104" i="27"/>
  <c r="S103" i="27"/>
  <c r="R103" i="27"/>
  <c r="E103" i="27"/>
  <c r="U103" i="27" s="1"/>
  <c r="U102" i="27"/>
  <c r="T102" i="27"/>
  <c r="S102" i="27"/>
  <c r="R102" i="27"/>
  <c r="E102" i="27"/>
  <c r="S101" i="27"/>
  <c r="R101" i="27"/>
  <c r="E101" i="27"/>
  <c r="S100" i="27"/>
  <c r="R100" i="27"/>
  <c r="E100" i="27"/>
  <c r="S99" i="27"/>
  <c r="R99" i="27"/>
  <c r="E99" i="27"/>
  <c r="S98" i="27"/>
  <c r="R98" i="27"/>
  <c r="E98" i="27"/>
  <c r="U98" i="27" s="1"/>
  <c r="M97" i="27"/>
  <c r="S97" i="27" s="1"/>
  <c r="L97" i="27"/>
  <c r="K97" i="27"/>
  <c r="K114" i="27" s="1"/>
  <c r="J97" i="27"/>
  <c r="J114" i="27" s="1"/>
  <c r="I97" i="27"/>
  <c r="I114" i="27" s="1"/>
  <c r="H97" i="27"/>
  <c r="H114" i="27" s="1"/>
  <c r="G97" i="27"/>
  <c r="G114" i="27" s="1"/>
  <c r="F97" i="27"/>
  <c r="F114" i="27" s="1"/>
  <c r="D97" i="27"/>
  <c r="D114" i="27" s="1"/>
  <c r="C97" i="27"/>
  <c r="C114" i="27" s="1"/>
  <c r="B97" i="27"/>
  <c r="B114" i="27" s="1"/>
  <c r="O115" i="28"/>
  <c r="N115" i="28"/>
  <c r="M115" i="28"/>
  <c r="S115" i="28" s="1"/>
  <c r="L115" i="28"/>
  <c r="R115" i="28" s="1"/>
  <c r="K115" i="28"/>
  <c r="J115" i="28"/>
  <c r="I115" i="28"/>
  <c r="H115" i="28"/>
  <c r="G115" i="28"/>
  <c r="F115" i="28"/>
  <c r="D115" i="28"/>
  <c r="C115" i="28"/>
  <c r="B115" i="28"/>
  <c r="O114" i="28"/>
  <c r="N114" i="28"/>
  <c r="U113" i="28"/>
  <c r="T113" i="28"/>
  <c r="S113" i="28"/>
  <c r="R113" i="28"/>
  <c r="S112" i="28"/>
  <c r="R112" i="28"/>
  <c r="E112" i="28"/>
  <c r="S111" i="28"/>
  <c r="R111" i="28"/>
  <c r="E111" i="28"/>
  <c r="S110" i="28"/>
  <c r="R110" i="28"/>
  <c r="E110" i="28"/>
  <c r="S109" i="28"/>
  <c r="R109" i="28"/>
  <c r="E109" i="28"/>
  <c r="U109" i="28" s="1"/>
  <c r="S108" i="28"/>
  <c r="R108" i="28"/>
  <c r="E108" i="28"/>
  <c r="U108" i="28" s="1"/>
  <c r="S107" i="28"/>
  <c r="R107" i="28"/>
  <c r="E107" i="28"/>
  <c r="U107" i="28" s="1"/>
  <c r="S106" i="28"/>
  <c r="R106" i="28"/>
  <c r="E106" i="28"/>
  <c r="U106" i="28" s="1"/>
  <c r="S105" i="28"/>
  <c r="R105" i="28"/>
  <c r="E105" i="28"/>
  <c r="U105" i="28" s="1"/>
  <c r="S104" i="28"/>
  <c r="R104" i="28"/>
  <c r="E104" i="28"/>
  <c r="S103" i="28"/>
  <c r="R103" i="28"/>
  <c r="E103" i="28"/>
  <c r="S102" i="28"/>
  <c r="R102" i="28"/>
  <c r="E102" i="28"/>
  <c r="T101" i="28"/>
  <c r="S101" i="28"/>
  <c r="R101" i="28"/>
  <c r="E101" i="28"/>
  <c r="U101" i="28" s="1"/>
  <c r="S100" i="28"/>
  <c r="R100" i="28"/>
  <c r="E100" i="28"/>
  <c r="U100" i="28" s="1"/>
  <c r="U99" i="28"/>
  <c r="T99" i="28"/>
  <c r="S99" i="28"/>
  <c r="R99" i="28"/>
  <c r="E99" i="28"/>
  <c r="S98" i="28"/>
  <c r="R98" i="28"/>
  <c r="E98" i="28"/>
  <c r="U98" i="28" s="1"/>
  <c r="M97" i="28"/>
  <c r="M114" i="28" s="1"/>
  <c r="S114" i="28" s="1"/>
  <c r="L97" i="28"/>
  <c r="R97" i="28" s="1"/>
  <c r="K97" i="28"/>
  <c r="K114" i="28" s="1"/>
  <c r="J97" i="28"/>
  <c r="J114" i="28" s="1"/>
  <c r="I97" i="28"/>
  <c r="I114" i="28" s="1"/>
  <c r="H97" i="28"/>
  <c r="H114" i="28" s="1"/>
  <c r="G97" i="28"/>
  <c r="G114" i="28" s="1"/>
  <c r="F97" i="28"/>
  <c r="F114" i="28" s="1"/>
  <c r="D97" i="28"/>
  <c r="D114" i="28" s="1"/>
  <c r="C97" i="28"/>
  <c r="C114" i="28" s="1"/>
  <c r="B97" i="28"/>
  <c r="B114" i="28" s="1"/>
  <c r="O115" i="29"/>
  <c r="N115" i="29"/>
  <c r="M115" i="29"/>
  <c r="S115" i="29" s="1"/>
  <c r="L115" i="29"/>
  <c r="R115" i="29" s="1"/>
  <c r="K115" i="29"/>
  <c r="J115" i="29"/>
  <c r="I115" i="29"/>
  <c r="H115" i="29"/>
  <c r="G115" i="29"/>
  <c r="F115" i="29"/>
  <c r="D115" i="29"/>
  <c r="C115" i="29"/>
  <c r="B115" i="29"/>
  <c r="O114" i="29"/>
  <c r="N114" i="29"/>
  <c r="U113" i="29"/>
  <c r="T113" i="29"/>
  <c r="S113" i="29"/>
  <c r="R113" i="29"/>
  <c r="S112" i="29"/>
  <c r="R112" i="29"/>
  <c r="E112" i="29"/>
  <c r="U112" i="29" s="1"/>
  <c r="S111" i="29"/>
  <c r="R111" i="29"/>
  <c r="E111" i="29"/>
  <c r="U111" i="29" s="1"/>
  <c r="U110" i="29"/>
  <c r="S110" i="29"/>
  <c r="R110" i="29"/>
  <c r="E110" i="29"/>
  <c r="T110" i="29" s="1"/>
  <c r="S109" i="29"/>
  <c r="R109" i="29"/>
  <c r="E109" i="29"/>
  <c r="U109" i="29" s="1"/>
  <c r="U108" i="29"/>
  <c r="S108" i="29"/>
  <c r="R108" i="29"/>
  <c r="E108" i="29"/>
  <c r="T108" i="29" s="1"/>
  <c r="S107" i="29"/>
  <c r="R107" i="29"/>
  <c r="E107" i="29"/>
  <c r="S106" i="29"/>
  <c r="R106" i="29"/>
  <c r="E106" i="29"/>
  <c r="S105" i="29"/>
  <c r="R105" i="29"/>
  <c r="E105" i="29"/>
  <c r="S104" i="29"/>
  <c r="R104" i="29"/>
  <c r="E104" i="29"/>
  <c r="U104" i="29" s="1"/>
  <c r="S103" i="29"/>
  <c r="R103" i="29"/>
  <c r="E103" i="29"/>
  <c r="U103" i="29" s="1"/>
  <c r="S102" i="29"/>
  <c r="R102" i="29"/>
  <c r="E102" i="29"/>
  <c r="T102" i="29" s="1"/>
  <c r="S101" i="29"/>
  <c r="R101" i="29"/>
  <c r="E101" i="29"/>
  <c r="U101" i="29" s="1"/>
  <c r="U100" i="29"/>
  <c r="S100" i="29"/>
  <c r="R100" i="29"/>
  <c r="E100" i="29"/>
  <c r="T100" i="29" s="1"/>
  <c r="S99" i="29"/>
  <c r="R99" i="29"/>
  <c r="E99" i="29"/>
  <c r="U99" i="29" s="1"/>
  <c r="S98" i="29"/>
  <c r="R98" i="29"/>
  <c r="E98" i="29"/>
  <c r="M97" i="29"/>
  <c r="L97" i="29"/>
  <c r="R97" i="29" s="1"/>
  <c r="K97" i="29"/>
  <c r="K114" i="29" s="1"/>
  <c r="J97" i="29"/>
  <c r="J114" i="29" s="1"/>
  <c r="I97" i="29"/>
  <c r="I114" i="29" s="1"/>
  <c r="H97" i="29"/>
  <c r="H114" i="29" s="1"/>
  <c r="G97" i="29"/>
  <c r="G114" i="29" s="1"/>
  <c r="F97" i="29"/>
  <c r="F114" i="29" s="1"/>
  <c r="D97" i="29"/>
  <c r="D114" i="29" s="1"/>
  <c r="C97" i="29"/>
  <c r="C114" i="29" s="1"/>
  <c r="B97" i="29"/>
  <c r="B114" i="29" s="1"/>
  <c r="O115" i="30"/>
  <c r="N115" i="30"/>
  <c r="M115" i="30"/>
  <c r="S115" i="30" s="1"/>
  <c r="L115" i="30"/>
  <c r="R115" i="30" s="1"/>
  <c r="K115" i="30"/>
  <c r="J115" i="30"/>
  <c r="I115" i="30"/>
  <c r="H115" i="30"/>
  <c r="G115" i="30"/>
  <c r="F115" i="30"/>
  <c r="D115" i="30"/>
  <c r="C115" i="30"/>
  <c r="B115" i="30"/>
  <c r="O114" i="30"/>
  <c r="N114" i="30"/>
  <c r="U113" i="30"/>
  <c r="T113" i="30"/>
  <c r="S113" i="30"/>
  <c r="R113" i="30"/>
  <c r="S112" i="30"/>
  <c r="R112" i="30"/>
  <c r="E112" i="30"/>
  <c r="U112" i="30" s="1"/>
  <c r="S111" i="30"/>
  <c r="R111" i="30"/>
  <c r="E111" i="30"/>
  <c r="U111" i="30" s="1"/>
  <c r="T110" i="30"/>
  <c r="S110" i="30"/>
  <c r="R110" i="30"/>
  <c r="E110" i="30"/>
  <c r="U110" i="30" s="1"/>
  <c r="S109" i="30"/>
  <c r="R109" i="30"/>
  <c r="E109" i="30"/>
  <c r="S108" i="30"/>
  <c r="R108" i="30"/>
  <c r="E108" i="30"/>
  <c r="U108" i="30" s="1"/>
  <c r="S107" i="30"/>
  <c r="R107" i="30"/>
  <c r="E107" i="30"/>
  <c r="U107" i="30" s="1"/>
  <c r="S106" i="30"/>
  <c r="R106" i="30"/>
  <c r="E106" i="30"/>
  <c r="T105" i="30"/>
  <c r="S105" i="30"/>
  <c r="R105" i="30"/>
  <c r="E105" i="30"/>
  <c r="U105" i="30" s="1"/>
  <c r="S104" i="30"/>
  <c r="R104" i="30"/>
  <c r="E104" i="30"/>
  <c r="U104" i="30" s="1"/>
  <c r="T103" i="30"/>
  <c r="S103" i="30"/>
  <c r="R103" i="30"/>
  <c r="E103" i="30"/>
  <c r="U103" i="30" s="1"/>
  <c r="S102" i="30"/>
  <c r="R102" i="30"/>
  <c r="E102" i="30"/>
  <c r="U102" i="30" s="1"/>
  <c r="S101" i="30"/>
  <c r="R101" i="30"/>
  <c r="E101" i="30"/>
  <c r="T100" i="30"/>
  <c r="S100" i="30"/>
  <c r="R100" i="30"/>
  <c r="E100" i="30"/>
  <c r="U100" i="30" s="1"/>
  <c r="S99" i="30"/>
  <c r="R99" i="30"/>
  <c r="E99" i="30"/>
  <c r="S98" i="30"/>
  <c r="R98" i="30"/>
  <c r="E98" i="30"/>
  <c r="M97" i="30"/>
  <c r="M114" i="30" s="1"/>
  <c r="S114" i="30" s="1"/>
  <c r="L97" i="30"/>
  <c r="L114" i="30" s="1"/>
  <c r="R114" i="30" s="1"/>
  <c r="K97" i="30"/>
  <c r="K114" i="30" s="1"/>
  <c r="J97" i="30"/>
  <c r="J114" i="30" s="1"/>
  <c r="I97" i="30"/>
  <c r="I114" i="30" s="1"/>
  <c r="H97" i="30"/>
  <c r="H114" i="30" s="1"/>
  <c r="G97" i="30"/>
  <c r="G114" i="30" s="1"/>
  <c r="F97" i="30"/>
  <c r="F114" i="30" s="1"/>
  <c r="D97" i="30"/>
  <c r="D114" i="30" s="1"/>
  <c r="C97" i="30"/>
  <c r="C114" i="30" s="1"/>
  <c r="B97" i="30"/>
  <c r="B114" i="30" s="1"/>
  <c r="R115" i="31"/>
  <c r="O115" i="31"/>
  <c r="N115" i="31"/>
  <c r="M115" i="31"/>
  <c r="S115" i="31" s="1"/>
  <c r="L115" i="31"/>
  <c r="K115" i="31"/>
  <c r="J115" i="31"/>
  <c r="I115" i="31"/>
  <c r="H115" i="31"/>
  <c r="G115" i="31"/>
  <c r="F115" i="31"/>
  <c r="D115" i="31"/>
  <c r="C115" i="31"/>
  <c r="B115" i="31"/>
  <c r="O114" i="31"/>
  <c r="N114" i="31"/>
  <c r="U113" i="31"/>
  <c r="T113" i="31"/>
  <c r="S113" i="31"/>
  <c r="R113" i="31"/>
  <c r="S112" i="31"/>
  <c r="R112" i="31"/>
  <c r="E112" i="31"/>
  <c r="S111" i="31"/>
  <c r="R111" i="31"/>
  <c r="E111" i="31"/>
  <c r="U111" i="31" s="1"/>
  <c r="S110" i="31"/>
  <c r="R110" i="31"/>
  <c r="E110" i="31"/>
  <c r="S109" i="31"/>
  <c r="R109" i="31"/>
  <c r="E109" i="31"/>
  <c r="S108" i="31"/>
  <c r="R108" i="31"/>
  <c r="E108" i="31"/>
  <c r="S107" i="31"/>
  <c r="R107" i="31"/>
  <c r="E107" i="31"/>
  <c r="U107" i="31" s="1"/>
  <c r="S106" i="31"/>
  <c r="R106" i="31"/>
  <c r="E106" i="31"/>
  <c r="U105" i="31"/>
  <c r="S105" i="31"/>
  <c r="R105" i="31"/>
  <c r="E105" i="31"/>
  <c r="T105" i="31" s="1"/>
  <c r="S104" i="31"/>
  <c r="R104" i="31"/>
  <c r="E104" i="31"/>
  <c r="U103" i="31"/>
  <c r="T103" i="31"/>
  <c r="S103" i="31"/>
  <c r="R103" i="31"/>
  <c r="E103" i="31"/>
  <c r="S102" i="31"/>
  <c r="R102" i="31"/>
  <c r="E102" i="31"/>
  <c r="U102" i="31" s="1"/>
  <c r="S101" i="31"/>
  <c r="R101" i="31"/>
  <c r="E101" i="31"/>
  <c r="T101" i="31" s="1"/>
  <c r="T100" i="31"/>
  <c r="S100" i="31"/>
  <c r="R100" i="31"/>
  <c r="E100" i="31"/>
  <c r="U100" i="31" s="1"/>
  <c r="S99" i="31"/>
  <c r="R99" i="31"/>
  <c r="E99" i="31"/>
  <c r="U99" i="31" s="1"/>
  <c r="T98" i="31"/>
  <c r="S98" i="31"/>
  <c r="R98" i="31"/>
  <c r="E98" i="31"/>
  <c r="U98" i="31" s="1"/>
  <c r="M97" i="31"/>
  <c r="L97" i="31"/>
  <c r="L114" i="31" s="1"/>
  <c r="R114" i="31" s="1"/>
  <c r="K97" i="31"/>
  <c r="K114" i="31" s="1"/>
  <c r="J97" i="31"/>
  <c r="J114" i="31" s="1"/>
  <c r="I97" i="31"/>
  <c r="I114" i="31" s="1"/>
  <c r="H97" i="31"/>
  <c r="H114" i="31" s="1"/>
  <c r="G97" i="31"/>
  <c r="G114" i="31" s="1"/>
  <c r="F97" i="31"/>
  <c r="F114" i="31" s="1"/>
  <c r="D97" i="31"/>
  <c r="D114" i="31" s="1"/>
  <c r="C97" i="31"/>
  <c r="C114" i="31" s="1"/>
  <c r="B97" i="31"/>
  <c r="B114" i="31" s="1"/>
  <c r="O115" i="32"/>
  <c r="N115" i="32"/>
  <c r="M115" i="32"/>
  <c r="S115" i="32" s="1"/>
  <c r="L115" i="32"/>
  <c r="R115" i="32" s="1"/>
  <c r="K115" i="32"/>
  <c r="J115" i="32"/>
  <c r="I115" i="32"/>
  <c r="H115" i="32"/>
  <c r="G115" i="32"/>
  <c r="F115" i="32"/>
  <c r="D115" i="32"/>
  <c r="C115" i="32"/>
  <c r="B115" i="32"/>
  <c r="O114" i="32"/>
  <c r="N114" i="32"/>
  <c r="U113" i="32"/>
  <c r="T113" i="32"/>
  <c r="S113" i="32"/>
  <c r="R113" i="32"/>
  <c r="S112" i="32"/>
  <c r="R112" i="32"/>
  <c r="E112" i="32"/>
  <c r="T112" i="32" s="1"/>
  <c r="S111" i="32"/>
  <c r="R111" i="32"/>
  <c r="E111" i="32"/>
  <c r="T111" i="32" s="1"/>
  <c r="S110" i="32"/>
  <c r="R110" i="32"/>
  <c r="E110" i="32"/>
  <c r="U109" i="32"/>
  <c r="S109" i="32"/>
  <c r="R109" i="32"/>
  <c r="E109" i="32"/>
  <c r="T109" i="32" s="1"/>
  <c r="S108" i="32"/>
  <c r="R108" i="32"/>
  <c r="E108" i="32"/>
  <c r="U108" i="32" s="1"/>
  <c r="S107" i="32"/>
  <c r="R107" i="32"/>
  <c r="E107" i="32"/>
  <c r="S106" i="32"/>
  <c r="R106" i="32"/>
  <c r="E106" i="32"/>
  <c r="U106" i="32" s="1"/>
  <c r="S105" i="32"/>
  <c r="R105" i="32"/>
  <c r="E105" i="32"/>
  <c r="U105" i="32" s="1"/>
  <c r="S104" i="32"/>
  <c r="R104" i="32"/>
  <c r="E104" i="32"/>
  <c r="S103" i="32"/>
  <c r="R103" i="32"/>
  <c r="E103" i="32"/>
  <c r="U103" i="32" s="1"/>
  <c r="S102" i="32"/>
  <c r="R102" i="32"/>
  <c r="E102" i="32"/>
  <c r="S101" i="32"/>
  <c r="R101" i="32"/>
  <c r="E101" i="32"/>
  <c r="U101" i="32" s="1"/>
  <c r="U100" i="32"/>
  <c r="S100" i="32"/>
  <c r="R100" i="32"/>
  <c r="E100" i="32"/>
  <c r="T100" i="32" s="1"/>
  <c r="S99" i="32"/>
  <c r="R99" i="32"/>
  <c r="E99" i="32"/>
  <c r="U98" i="32"/>
  <c r="S98" i="32"/>
  <c r="R98" i="32"/>
  <c r="E98" i="32"/>
  <c r="T98" i="32" s="1"/>
  <c r="M97" i="32"/>
  <c r="M114" i="32" s="1"/>
  <c r="S114" i="32" s="1"/>
  <c r="L97" i="32"/>
  <c r="L114" i="32" s="1"/>
  <c r="R114" i="32" s="1"/>
  <c r="K97" i="32"/>
  <c r="K114" i="32" s="1"/>
  <c r="J97" i="32"/>
  <c r="J114" i="32" s="1"/>
  <c r="I97" i="32"/>
  <c r="I114" i="32" s="1"/>
  <c r="H97" i="32"/>
  <c r="H114" i="32" s="1"/>
  <c r="G97" i="32"/>
  <c r="G114" i="32" s="1"/>
  <c r="F97" i="32"/>
  <c r="F114" i="32" s="1"/>
  <c r="D97" i="32"/>
  <c r="D114" i="32" s="1"/>
  <c r="C97" i="32"/>
  <c r="C114" i="32" s="1"/>
  <c r="B97" i="32"/>
  <c r="B114" i="32" s="1"/>
  <c r="O115" i="33"/>
  <c r="N115" i="33"/>
  <c r="M115" i="33"/>
  <c r="S115" i="33" s="1"/>
  <c r="L115" i="33"/>
  <c r="R115" i="33" s="1"/>
  <c r="J115" i="33"/>
  <c r="I115" i="33"/>
  <c r="H115" i="33"/>
  <c r="G115" i="33"/>
  <c r="F115" i="33"/>
  <c r="D115" i="33"/>
  <c r="C115" i="33"/>
  <c r="O114" i="33"/>
  <c r="N114" i="33"/>
  <c r="U113" i="33"/>
  <c r="T113" i="33"/>
  <c r="S113" i="33"/>
  <c r="R113" i="33"/>
  <c r="S112" i="33"/>
  <c r="R112" i="33"/>
  <c r="E112" i="33"/>
  <c r="T112" i="33" s="1"/>
  <c r="U111" i="33"/>
  <c r="T111" i="33"/>
  <c r="S111" i="33"/>
  <c r="R111" i="33"/>
  <c r="E111" i="33"/>
  <c r="S110" i="33"/>
  <c r="R110" i="33"/>
  <c r="E110" i="33"/>
  <c r="U110" i="33" s="1"/>
  <c r="U109" i="33"/>
  <c r="T109" i="33"/>
  <c r="S109" i="33"/>
  <c r="R109" i="33"/>
  <c r="E109" i="33"/>
  <c r="S108" i="33"/>
  <c r="R108" i="33"/>
  <c r="E108" i="33"/>
  <c r="U108" i="33" s="1"/>
  <c r="S107" i="33"/>
  <c r="R107" i="33"/>
  <c r="E107" i="33"/>
  <c r="U107" i="33" s="1"/>
  <c r="S106" i="33"/>
  <c r="R106" i="33"/>
  <c r="E106" i="33"/>
  <c r="U106" i="33" s="1"/>
  <c r="S105" i="33"/>
  <c r="R105" i="33"/>
  <c r="E105" i="33"/>
  <c r="U105" i="33" s="1"/>
  <c r="S104" i="33"/>
  <c r="R104" i="33"/>
  <c r="E104" i="33"/>
  <c r="T104" i="33" s="1"/>
  <c r="S103" i="33"/>
  <c r="R103" i="33"/>
  <c r="E103" i="33"/>
  <c r="U103" i="33" s="1"/>
  <c r="S102" i="33"/>
  <c r="R102" i="33"/>
  <c r="E102" i="33"/>
  <c r="U102" i="33" s="1"/>
  <c r="S101" i="33"/>
  <c r="R101" i="33"/>
  <c r="E101" i="33"/>
  <c r="U101" i="33" s="1"/>
  <c r="S100" i="33"/>
  <c r="R100" i="33"/>
  <c r="E100" i="33"/>
  <c r="U100" i="33" s="1"/>
  <c r="S99" i="33"/>
  <c r="R99" i="33"/>
  <c r="E99" i="33"/>
  <c r="U99" i="33" s="1"/>
  <c r="S98" i="33"/>
  <c r="R98" i="33"/>
  <c r="E98" i="33"/>
  <c r="U98" i="33" s="1"/>
  <c r="M97" i="33"/>
  <c r="M114" i="33" s="1"/>
  <c r="S114" i="33" s="1"/>
  <c r="L97" i="33"/>
  <c r="L114" i="33" s="1"/>
  <c r="R114" i="33" s="1"/>
  <c r="K97" i="33"/>
  <c r="J97" i="33"/>
  <c r="J114" i="33" s="1"/>
  <c r="I97" i="33"/>
  <c r="I114" i="33" s="1"/>
  <c r="H97" i="33"/>
  <c r="H114" i="33" s="1"/>
  <c r="G97" i="33"/>
  <c r="G114" i="33" s="1"/>
  <c r="F97" i="33"/>
  <c r="F114" i="33" s="1"/>
  <c r="D97" i="33"/>
  <c r="D114" i="33" s="1"/>
  <c r="C97" i="33"/>
  <c r="C114" i="33" s="1"/>
  <c r="B97" i="33"/>
  <c r="O115" i="34"/>
  <c r="N115" i="34"/>
  <c r="M115" i="34"/>
  <c r="S115" i="34" s="1"/>
  <c r="L115" i="34"/>
  <c r="R115" i="34" s="1"/>
  <c r="K115" i="34"/>
  <c r="J115" i="34"/>
  <c r="I115" i="34"/>
  <c r="H115" i="34"/>
  <c r="G115" i="34"/>
  <c r="F115" i="34"/>
  <c r="D115" i="34"/>
  <c r="C115" i="34"/>
  <c r="B115" i="34"/>
  <c r="O114" i="34"/>
  <c r="N114" i="34"/>
  <c r="J114" i="34"/>
  <c r="U113" i="34"/>
  <c r="T113" i="34"/>
  <c r="S113" i="34"/>
  <c r="R113" i="34"/>
  <c r="S112" i="34"/>
  <c r="R112" i="34"/>
  <c r="E112" i="34"/>
  <c r="U112" i="34" s="1"/>
  <c r="S111" i="34"/>
  <c r="R111" i="34"/>
  <c r="E111" i="34"/>
  <c r="U111" i="34" s="1"/>
  <c r="S110" i="34"/>
  <c r="R110" i="34"/>
  <c r="E110" i="34"/>
  <c r="U110" i="34" s="1"/>
  <c r="S109" i="34"/>
  <c r="R109" i="34"/>
  <c r="E109" i="34"/>
  <c r="U109" i="34" s="1"/>
  <c r="S108" i="34"/>
  <c r="R108" i="34"/>
  <c r="E108" i="34"/>
  <c r="U108" i="34" s="1"/>
  <c r="S107" i="34"/>
  <c r="R107" i="34"/>
  <c r="E107" i="34"/>
  <c r="T107" i="34" s="1"/>
  <c r="T106" i="34"/>
  <c r="S106" i="34"/>
  <c r="R106" i="34"/>
  <c r="E106" i="34"/>
  <c r="U106" i="34" s="1"/>
  <c r="S105" i="34"/>
  <c r="R105" i="34"/>
  <c r="E105" i="34"/>
  <c r="U105" i="34" s="1"/>
  <c r="T104" i="34"/>
  <c r="S104" i="34"/>
  <c r="R104" i="34"/>
  <c r="E104" i="34"/>
  <c r="U104" i="34" s="1"/>
  <c r="S103" i="34"/>
  <c r="R103" i="34"/>
  <c r="E103" i="34"/>
  <c r="U103" i="34" s="1"/>
  <c r="S102" i="34"/>
  <c r="R102" i="34"/>
  <c r="E102" i="34"/>
  <c r="U102" i="34" s="1"/>
  <c r="T101" i="34"/>
  <c r="S101" i="34"/>
  <c r="R101" i="34"/>
  <c r="E101" i="34"/>
  <c r="U101" i="34" s="1"/>
  <c r="S100" i="34"/>
  <c r="R100" i="34"/>
  <c r="E100" i="34"/>
  <c r="U100" i="34" s="1"/>
  <c r="S99" i="34"/>
  <c r="R99" i="34"/>
  <c r="E99" i="34"/>
  <c r="T99" i="34" s="1"/>
  <c r="S98" i="34"/>
  <c r="R98" i="34"/>
  <c r="E98" i="34"/>
  <c r="U98" i="34" s="1"/>
  <c r="M97" i="34"/>
  <c r="S97" i="34" s="1"/>
  <c r="L97" i="34"/>
  <c r="R97" i="34" s="1"/>
  <c r="K97" i="34"/>
  <c r="K114" i="34" s="1"/>
  <c r="J97" i="34"/>
  <c r="I97" i="34"/>
  <c r="I114" i="34" s="1"/>
  <c r="H97" i="34"/>
  <c r="H114" i="34" s="1"/>
  <c r="G97" i="34"/>
  <c r="G114" i="34" s="1"/>
  <c r="F97" i="34"/>
  <c r="F114" i="34" s="1"/>
  <c r="D97" i="34"/>
  <c r="D114" i="34" s="1"/>
  <c r="C97" i="34"/>
  <c r="C114" i="34" s="1"/>
  <c r="B97" i="34"/>
  <c r="B114" i="34" s="1"/>
  <c r="O115" i="35"/>
  <c r="N115" i="35"/>
  <c r="M115" i="35"/>
  <c r="S115" i="35" s="1"/>
  <c r="L115" i="35"/>
  <c r="R115" i="35" s="1"/>
  <c r="K115" i="35"/>
  <c r="J115" i="35"/>
  <c r="I115" i="35"/>
  <c r="H115" i="35"/>
  <c r="G115" i="35"/>
  <c r="F115" i="35"/>
  <c r="D115" i="35"/>
  <c r="C115" i="35"/>
  <c r="B115" i="35"/>
  <c r="O114" i="35"/>
  <c r="N114" i="35"/>
  <c r="U113" i="35"/>
  <c r="T113" i="35"/>
  <c r="S113" i="35"/>
  <c r="R113" i="35"/>
  <c r="S112" i="35"/>
  <c r="R112" i="35"/>
  <c r="E112" i="35"/>
  <c r="U112" i="35" s="1"/>
  <c r="S111" i="35"/>
  <c r="R111" i="35"/>
  <c r="E111" i="35"/>
  <c r="U111" i="35" s="1"/>
  <c r="S110" i="35"/>
  <c r="R110" i="35"/>
  <c r="E110" i="35"/>
  <c r="T110" i="35" s="1"/>
  <c r="S109" i="35"/>
  <c r="R109" i="35"/>
  <c r="E109" i="35"/>
  <c r="U109" i="35" s="1"/>
  <c r="U108" i="35"/>
  <c r="S108" i="35"/>
  <c r="R108" i="35"/>
  <c r="E108" i="35"/>
  <c r="T108" i="35" s="1"/>
  <c r="S107" i="35"/>
  <c r="R107" i="35"/>
  <c r="E107" i="35"/>
  <c r="U107" i="35" s="1"/>
  <c r="S106" i="35"/>
  <c r="R106" i="35"/>
  <c r="E106" i="35"/>
  <c r="U106" i="35" s="1"/>
  <c r="S105" i="35"/>
  <c r="R105" i="35"/>
  <c r="E105" i="35"/>
  <c r="U105" i="35" s="1"/>
  <c r="T104" i="35"/>
  <c r="S104" i="35"/>
  <c r="R104" i="35"/>
  <c r="E104" i="35"/>
  <c r="U104" i="35" s="1"/>
  <c r="S103" i="35"/>
  <c r="R103" i="35"/>
  <c r="E103" i="35"/>
  <c r="U103" i="35" s="1"/>
  <c r="S102" i="35"/>
  <c r="R102" i="35"/>
  <c r="E102" i="35"/>
  <c r="T102" i="35" s="1"/>
  <c r="S101" i="35"/>
  <c r="R101" i="35"/>
  <c r="E101" i="35"/>
  <c r="U101" i="35" s="1"/>
  <c r="S100" i="35"/>
  <c r="R100" i="35"/>
  <c r="E100" i="35"/>
  <c r="T100" i="35" s="1"/>
  <c r="S99" i="35"/>
  <c r="R99" i="35"/>
  <c r="E99" i="35"/>
  <c r="U99" i="35" s="1"/>
  <c r="S98" i="35"/>
  <c r="R98" i="35"/>
  <c r="E98" i="35"/>
  <c r="U98" i="35" s="1"/>
  <c r="M97" i="35"/>
  <c r="S97" i="35" s="1"/>
  <c r="L97" i="35"/>
  <c r="K97" i="35"/>
  <c r="K114" i="35" s="1"/>
  <c r="J97" i="35"/>
  <c r="J114" i="35" s="1"/>
  <c r="I97" i="35"/>
  <c r="I114" i="35" s="1"/>
  <c r="H97" i="35"/>
  <c r="H114" i="35" s="1"/>
  <c r="G97" i="35"/>
  <c r="G114" i="35" s="1"/>
  <c r="F97" i="35"/>
  <c r="F114" i="35" s="1"/>
  <c r="D97" i="35"/>
  <c r="D114" i="35" s="1"/>
  <c r="C97" i="35"/>
  <c r="C114" i="35" s="1"/>
  <c r="B97" i="35"/>
  <c r="B114" i="35" s="1"/>
  <c r="O115" i="36"/>
  <c r="N115" i="36"/>
  <c r="M115" i="36"/>
  <c r="S115" i="36" s="1"/>
  <c r="L115" i="36"/>
  <c r="R115" i="36" s="1"/>
  <c r="K115" i="36"/>
  <c r="J115" i="36"/>
  <c r="I115" i="36"/>
  <c r="H115" i="36"/>
  <c r="G115" i="36"/>
  <c r="F115" i="36"/>
  <c r="D115" i="36"/>
  <c r="C115" i="36"/>
  <c r="B115" i="36"/>
  <c r="O114" i="36"/>
  <c r="N114" i="36"/>
  <c r="U113" i="36"/>
  <c r="T113" i="36"/>
  <c r="S113" i="36"/>
  <c r="R113" i="36"/>
  <c r="S112" i="36"/>
  <c r="R112" i="36"/>
  <c r="E112" i="36"/>
  <c r="T112" i="36" s="1"/>
  <c r="S111" i="36"/>
  <c r="R111" i="36"/>
  <c r="E111" i="36"/>
  <c r="S110" i="36"/>
  <c r="R110" i="36"/>
  <c r="E110" i="36"/>
  <c r="U110" i="36" s="1"/>
  <c r="S109" i="36"/>
  <c r="R109" i="36"/>
  <c r="E109" i="36"/>
  <c r="U109" i="36" s="1"/>
  <c r="S108" i="36"/>
  <c r="R108" i="36"/>
  <c r="E108" i="36"/>
  <c r="U108" i="36" s="1"/>
  <c r="S107" i="36"/>
  <c r="R107" i="36"/>
  <c r="E107" i="36"/>
  <c r="S106" i="36"/>
  <c r="R106" i="36"/>
  <c r="E106" i="36"/>
  <c r="U106" i="36" s="1"/>
  <c r="S105" i="36"/>
  <c r="R105" i="36"/>
  <c r="E105" i="36"/>
  <c r="U104" i="36"/>
  <c r="T104" i="36"/>
  <c r="S104" i="36"/>
  <c r="R104" i="36"/>
  <c r="E104" i="36"/>
  <c r="S103" i="36"/>
  <c r="R103" i="36"/>
  <c r="E103" i="36"/>
  <c r="U102" i="36"/>
  <c r="S102" i="36"/>
  <c r="R102" i="36"/>
  <c r="E102" i="36"/>
  <c r="T102" i="36" s="1"/>
  <c r="S101" i="36"/>
  <c r="R101" i="36"/>
  <c r="E101" i="36"/>
  <c r="U101" i="36" s="1"/>
  <c r="S100" i="36"/>
  <c r="R100" i="36"/>
  <c r="E100" i="36"/>
  <c r="U100" i="36" s="1"/>
  <c r="S99" i="36"/>
  <c r="R99" i="36"/>
  <c r="E99" i="36"/>
  <c r="S98" i="36"/>
  <c r="R98" i="36"/>
  <c r="E98" i="36"/>
  <c r="U98" i="36" s="1"/>
  <c r="M97" i="36"/>
  <c r="M114" i="36" s="1"/>
  <c r="S114" i="36" s="1"/>
  <c r="L97" i="36"/>
  <c r="R97" i="36" s="1"/>
  <c r="K97" i="36"/>
  <c r="K114" i="36" s="1"/>
  <c r="J97" i="36"/>
  <c r="J114" i="36" s="1"/>
  <c r="I97" i="36"/>
  <c r="I114" i="36" s="1"/>
  <c r="H97" i="36"/>
  <c r="H114" i="36" s="1"/>
  <c r="G97" i="36"/>
  <c r="G114" i="36" s="1"/>
  <c r="F97" i="36"/>
  <c r="F114" i="36" s="1"/>
  <c r="D97" i="36"/>
  <c r="D114" i="36" s="1"/>
  <c r="C97" i="36"/>
  <c r="C114" i="36" s="1"/>
  <c r="B97" i="36"/>
  <c r="B114" i="36" s="1"/>
  <c r="R115" i="37"/>
  <c r="O115" i="37"/>
  <c r="N115" i="37"/>
  <c r="M115" i="37"/>
  <c r="S115" i="37" s="1"/>
  <c r="L115" i="37"/>
  <c r="K115" i="37"/>
  <c r="J115" i="37"/>
  <c r="I115" i="37"/>
  <c r="H115" i="37"/>
  <c r="G115" i="37"/>
  <c r="F115" i="37"/>
  <c r="D115" i="37"/>
  <c r="C115" i="37"/>
  <c r="B115" i="37"/>
  <c r="O114" i="37"/>
  <c r="N114" i="37"/>
  <c r="B114" i="37"/>
  <c r="U113" i="37"/>
  <c r="T113" i="37"/>
  <c r="S113" i="37"/>
  <c r="R113" i="37"/>
  <c r="S112" i="37"/>
  <c r="R112" i="37"/>
  <c r="E112" i="37"/>
  <c r="U112" i="37" s="1"/>
  <c r="T111" i="37"/>
  <c r="S111" i="37"/>
  <c r="R111" i="37"/>
  <c r="E111" i="37"/>
  <c r="U111" i="37" s="1"/>
  <c r="S110" i="37"/>
  <c r="R110" i="37"/>
  <c r="E110" i="37"/>
  <c r="S109" i="37"/>
  <c r="R109" i="37"/>
  <c r="E109" i="37"/>
  <c r="U109" i="37" s="1"/>
  <c r="S108" i="37"/>
  <c r="R108" i="37"/>
  <c r="E108" i="37"/>
  <c r="T108" i="37" s="1"/>
  <c r="U107" i="37"/>
  <c r="T107" i="37"/>
  <c r="S107" i="37"/>
  <c r="R107" i="37"/>
  <c r="E107" i="37"/>
  <c r="S106" i="37"/>
  <c r="R106" i="37"/>
  <c r="E106" i="37"/>
  <c r="U105" i="37"/>
  <c r="T105" i="37"/>
  <c r="S105" i="37"/>
  <c r="R105" i="37"/>
  <c r="E105" i="37"/>
  <c r="S104" i="37"/>
  <c r="R104" i="37"/>
  <c r="E104" i="37"/>
  <c r="U104" i="37" s="1"/>
  <c r="S103" i="37"/>
  <c r="R103" i="37"/>
  <c r="E103" i="37"/>
  <c r="S102" i="37"/>
  <c r="R102" i="37"/>
  <c r="E102" i="37"/>
  <c r="U102" i="37" s="1"/>
  <c r="S101" i="37"/>
  <c r="R101" i="37"/>
  <c r="E101" i="37"/>
  <c r="U101" i="37" s="1"/>
  <c r="U100" i="37"/>
  <c r="S100" i="37"/>
  <c r="R100" i="37"/>
  <c r="E100" i="37"/>
  <c r="T100" i="37" s="1"/>
  <c r="S99" i="37"/>
  <c r="R99" i="37"/>
  <c r="E99" i="37"/>
  <c r="S98" i="37"/>
  <c r="R98" i="37"/>
  <c r="E98" i="37"/>
  <c r="U98" i="37" s="1"/>
  <c r="M97" i="37"/>
  <c r="S97" i="37" s="1"/>
  <c r="L97" i="37"/>
  <c r="K97" i="37"/>
  <c r="K114" i="37" s="1"/>
  <c r="J97" i="37"/>
  <c r="J114" i="37" s="1"/>
  <c r="I97" i="37"/>
  <c r="I114" i="37" s="1"/>
  <c r="H97" i="37"/>
  <c r="H114" i="37" s="1"/>
  <c r="G97" i="37"/>
  <c r="G114" i="37" s="1"/>
  <c r="F97" i="37"/>
  <c r="F114" i="37" s="1"/>
  <c r="D97" i="37"/>
  <c r="D114" i="37" s="1"/>
  <c r="C97" i="37"/>
  <c r="C114" i="37" s="1"/>
  <c r="B97" i="37"/>
  <c r="O115" i="38"/>
  <c r="N115" i="38"/>
  <c r="M115" i="38"/>
  <c r="S115" i="38" s="1"/>
  <c r="L115" i="38"/>
  <c r="R115" i="38" s="1"/>
  <c r="K115" i="38"/>
  <c r="J115" i="38"/>
  <c r="I115" i="38"/>
  <c r="H115" i="38"/>
  <c r="G115" i="38"/>
  <c r="F115" i="38"/>
  <c r="D115" i="38"/>
  <c r="C115" i="38"/>
  <c r="B115" i="38"/>
  <c r="O114" i="38"/>
  <c r="N114" i="38"/>
  <c r="U113" i="38"/>
  <c r="T113" i="38"/>
  <c r="S113" i="38"/>
  <c r="R113" i="38"/>
  <c r="S112" i="38"/>
  <c r="R112" i="38"/>
  <c r="E112" i="38"/>
  <c r="U112" i="38" s="1"/>
  <c r="S111" i="38"/>
  <c r="R111" i="38"/>
  <c r="E111" i="38"/>
  <c r="T111" i="38" s="1"/>
  <c r="S110" i="38"/>
  <c r="R110" i="38"/>
  <c r="E110" i="38"/>
  <c r="S109" i="38"/>
  <c r="R109" i="38"/>
  <c r="E109" i="38"/>
  <c r="U109" i="38" s="1"/>
  <c r="S108" i="38"/>
  <c r="R108" i="38"/>
  <c r="E108" i="38"/>
  <c r="U108" i="38" s="1"/>
  <c r="S107" i="38"/>
  <c r="R107" i="38"/>
  <c r="E107" i="38"/>
  <c r="U107" i="38" s="1"/>
  <c r="S106" i="38"/>
  <c r="R106" i="38"/>
  <c r="E106" i="38"/>
  <c r="U106" i="38" s="1"/>
  <c r="S105" i="38"/>
  <c r="R105" i="38"/>
  <c r="E105" i="38"/>
  <c r="U105" i="38" s="1"/>
  <c r="S104" i="38"/>
  <c r="R104" i="38"/>
  <c r="E104" i="38"/>
  <c r="U104" i="38" s="1"/>
  <c r="S103" i="38"/>
  <c r="R103" i="38"/>
  <c r="E103" i="38"/>
  <c r="T103" i="38" s="1"/>
  <c r="S102" i="38"/>
  <c r="R102" i="38"/>
  <c r="E102" i="38"/>
  <c r="U102" i="38" s="1"/>
  <c r="U101" i="38"/>
  <c r="T101" i="38"/>
  <c r="S101" i="38"/>
  <c r="R101" i="38"/>
  <c r="E101" i="38"/>
  <c r="S100" i="38"/>
  <c r="R100" i="38"/>
  <c r="E100" i="38"/>
  <c r="U100" i="38" s="1"/>
  <c r="S99" i="38"/>
  <c r="R99" i="38"/>
  <c r="E99" i="38"/>
  <c r="S98" i="38"/>
  <c r="R98" i="38"/>
  <c r="E98" i="38"/>
  <c r="U98" i="38" s="1"/>
  <c r="S97" i="38"/>
  <c r="M97" i="38"/>
  <c r="M114" i="38" s="1"/>
  <c r="S114" i="38" s="1"/>
  <c r="L97" i="38"/>
  <c r="R97" i="38" s="1"/>
  <c r="K97" i="38"/>
  <c r="K114" i="38" s="1"/>
  <c r="J97" i="38"/>
  <c r="J114" i="38" s="1"/>
  <c r="I97" i="38"/>
  <c r="I114" i="38" s="1"/>
  <c r="H97" i="38"/>
  <c r="H114" i="38" s="1"/>
  <c r="G97" i="38"/>
  <c r="G114" i="38" s="1"/>
  <c r="F97" i="38"/>
  <c r="F114" i="38" s="1"/>
  <c r="D97" i="38"/>
  <c r="D114" i="38" s="1"/>
  <c r="C97" i="38"/>
  <c r="C114" i="38" s="1"/>
  <c r="B97" i="38"/>
  <c r="B114" i="38" s="1"/>
  <c r="S115" i="39"/>
  <c r="O115" i="39"/>
  <c r="N115" i="39"/>
  <c r="M115" i="39"/>
  <c r="L115" i="39"/>
  <c r="R115" i="39" s="1"/>
  <c r="K115" i="39"/>
  <c r="J115" i="39"/>
  <c r="I115" i="39"/>
  <c r="H115" i="39"/>
  <c r="G115" i="39"/>
  <c r="F115" i="39"/>
  <c r="D115" i="39"/>
  <c r="C115" i="39"/>
  <c r="B115" i="39"/>
  <c r="O114" i="39"/>
  <c r="N114" i="39"/>
  <c r="U113" i="39"/>
  <c r="T113" i="39"/>
  <c r="S113" i="39"/>
  <c r="R113" i="39"/>
  <c r="S112" i="39"/>
  <c r="R112" i="39"/>
  <c r="E112" i="39"/>
  <c r="U111" i="39"/>
  <c r="S111" i="39"/>
  <c r="R111" i="39"/>
  <c r="E111" i="39"/>
  <c r="T111" i="39" s="1"/>
  <c r="S110" i="39"/>
  <c r="R110" i="39"/>
  <c r="E110" i="39"/>
  <c r="U110" i="39" s="1"/>
  <c r="T109" i="39"/>
  <c r="S109" i="39"/>
  <c r="R109" i="39"/>
  <c r="E109" i="39"/>
  <c r="U109" i="39" s="1"/>
  <c r="S108" i="39"/>
  <c r="R108" i="39"/>
  <c r="E108" i="39"/>
  <c r="S107" i="39"/>
  <c r="R107" i="39"/>
  <c r="E107" i="39"/>
  <c r="U107" i="39" s="1"/>
  <c r="S106" i="39"/>
  <c r="R106" i="39"/>
  <c r="E106" i="39"/>
  <c r="T106" i="39" s="1"/>
  <c r="U105" i="39"/>
  <c r="S105" i="39"/>
  <c r="R105" i="39"/>
  <c r="E105" i="39"/>
  <c r="T105" i="39" s="1"/>
  <c r="S104" i="39"/>
  <c r="R104" i="39"/>
  <c r="E104" i="39"/>
  <c r="S103" i="39"/>
  <c r="R103" i="39"/>
  <c r="E103" i="39"/>
  <c r="U103" i="39" s="1"/>
  <c r="S102" i="39"/>
  <c r="R102" i="39"/>
  <c r="E102" i="39"/>
  <c r="U102" i="39" s="1"/>
  <c r="S101" i="39"/>
  <c r="R101" i="39"/>
  <c r="E101" i="39"/>
  <c r="U101" i="39" s="1"/>
  <c r="S100" i="39"/>
  <c r="R100" i="39"/>
  <c r="E100" i="39"/>
  <c r="S99" i="39"/>
  <c r="R99" i="39"/>
  <c r="E99" i="39"/>
  <c r="U99" i="39" s="1"/>
  <c r="S98" i="39"/>
  <c r="R98" i="39"/>
  <c r="E98" i="39"/>
  <c r="M97" i="39"/>
  <c r="M114" i="39" s="1"/>
  <c r="S114" i="39" s="1"/>
  <c r="L97" i="39"/>
  <c r="L114" i="39" s="1"/>
  <c r="R114" i="39" s="1"/>
  <c r="K97" i="39"/>
  <c r="K114" i="39" s="1"/>
  <c r="J97" i="39"/>
  <c r="J114" i="39" s="1"/>
  <c r="I97" i="39"/>
  <c r="I114" i="39" s="1"/>
  <c r="H97" i="39"/>
  <c r="H114" i="39" s="1"/>
  <c r="G97" i="39"/>
  <c r="G114" i="39" s="1"/>
  <c r="F97" i="39"/>
  <c r="F114" i="39" s="1"/>
  <c r="D97" i="39"/>
  <c r="D114" i="39" s="1"/>
  <c r="C97" i="39"/>
  <c r="C114" i="39" s="1"/>
  <c r="B97" i="39"/>
  <c r="B114" i="39" s="1"/>
  <c r="R115" i="40"/>
  <c r="O115" i="40"/>
  <c r="N115" i="40"/>
  <c r="M115" i="40"/>
  <c r="S115" i="40" s="1"/>
  <c r="L115" i="40"/>
  <c r="K115" i="40"/>
  <c r="J115" i="40"/>
  <c r="I115" i="40"/>
  <c r="H115" i="40"/>
  <c r="G115" i="40"/>
  <c r="F115" i="40"/>
  <c r="D115" i="40"/>
  <c r="C115" i="40"/>
  <c r="B115" i="40"/>
  <c r="O114" i="40"/>
  <c r="N114" i="40"/>
  <c r="U113" i="40"/>
  <c r="T113" i="40"/>
  <c r="S113" i="40"/>
  <c r="R113" i="40"/>
  <c r="S112" i="40"/>
  <c r="R112" i="40"/>
  <c r="E112" i="40"/>
  <c r="U112" i="40" s="1"/>
  <c r="S111" i="40"/>
  <c r="R111" i="40"/>
  <c r="E111" i="40"/>
  <c r="S110" i="40"/>
  <c r="R110" i="40"/>
  <c r="E110" i="40"/>
  <c r="U110" i="40" s="1"/>
  <c r="S109" i="40"/>
  <c r="R109" i="40"/>
  <c r="E109" i="40"/>
  <c r="T109" i="40" s="1"/>
  <c r="S108" i="40"/>
  <c r="R108" i="40"/>
  <c r="E108" i="40"/>
  <c r="U108" i="40" s="1"/>
  <c r="S107" i="40"/>
  <c r="R107" i="40"/>
  <c r="E107" i="40"/>
  <c r="U107" i="40" s="1"/>
  <c r="U106" i="40"/>
  <c r="T106" i="40"/>
  <c r="S106" i="40"/>
  <c r="R106" i="40"/>
  <c r="E106" i="40"/>
  <c r="S105" i="40"/>
  <c r="R105" i="40"/>
  <c r="E105" i="40"/>
  <c r="U105" i="40" s="1"/>
  <c r="T104" i="40"/>
  <c r="S104" i="40"/>
  <c r="R104" i="40"/>
  <c r="E104" i="40"/>
  <c r="U104" i="40" s="1"/>
  <c r="S103" i="40"/>
  <c r="R103" i="40"/>
  <c r="E103" i="40"/>
  <c r="U103" i="40" s="1"/>
  <c r="S102" i="40"/>
  <c r="R102" i="40"/>
  <c r="E102" i="40"/>
  <c r="U102" i="40" s="1"/>
  <c r="S101" i="40"/>
  <c r="R101" i="40"/>
  <c r="E101" i="40"/>
  <c r="T101" i="40" s="1"/>
  <c r="S100" i="40"/>
  <c r="R100" i="40"/>
  <c r="E100" i="40"/>
  <c r="T100" i="40" s="1"/>
  <c r="S99" i="40"/>
  <c r="R99" i="40"/>
  <c r="E99" i="40"/>
  <c r="U99" i="40" s="1"/>
  <c r="S98" i="40"/>
  <c r="R98" i="40"/>
  <c r="E98" i="40"/>
  <c r="U98" i="40" s="1"/>
  <c r="M97" i="40"/>
  <c r="M114" i="40" s="1"/>
  <c r="S114" i="40" s="1"/>
  <c r="L97" i="40"/>
  <c r="L114" i="40" s="1"/>
  <c r="R114" i="40" s="1"/>
  <c r="K97" i="40"/>
  <c r="K114" i="40" s="1"/>
  <c r="J97" i="40"/>
  <c r="J114" i="40" s="1"/>
  <c r="I97" i="40"/>
  <c r="I114" i="40" s="1"/>
  <c r="H97" i="40"/>
  <c r="H114" i="40" s="1"/>
  <c r="G97" i="40"/>
  <c r="G114" i="40" s="1"/>
  <c r="F97" i="40"/>
  <c r="F114" i="40" s="1"/>
  <c r="D97" i="40"/>
  <c r="D114" i="40" s="1"/>
  <c r="C97" i="40"/>
  <c r="C114" i="40" s="1"/>
  <c r="B97" i="40"/>
  <c r="B114" i="40" s="1"/>
  <c r="O115" i="1"/>
  <c r="N115" i="1"/>
  <c r="M115" i="1"/>
  <c r="S115" i="1" s="1"/>
  <c r="L115" i="1"/>
  <c r="R115" i="1" s="1"/>
  <c r="J115" i="1"/>
  <c r="I115" i="1"/>
  <c r="H115" i="1"/>
  <c r="G115" i="1"/>
  <c r="F115" i="1"/>
  <c r="D115" i="1"/>
  <c r="C115" i="1"/>
  <c r="O114" i="1"/>
  <c r="N114" i="1"/>
  <c r="U113" i="1"/>
  <c r="T113" i="1"/>
  <c r="S113" i="1"/>
  <c r="R113" i="1"/>
  <c r="S112" i="1"/>
  <c r="R112" i="1"/>
  <c r="E112" i="1"/>
  <c r="T112" i="1" s="1"/>
  <c r="S111" i="1"/>
  <c r="R111" i="1"/>
  <c r="E111" i="1"/>
  <c r="U111" i="1" s="1"/>
  <c r="S110" i="1"/>
  <c r="R110" i="1"/>
  <c r="E110" i="1"/>
  <c r="U110" i="1" s="1"/>
  <c r="U109" i="1"/>
  <c r="T109" i="1"/>
  <c r="S109" i="1"/>
  <c r="R109" i="1"/>
  <c r="E109" i="1"/>
  <c r="S108" i="1"/>
  <c r="R108" i="1"/>
  <c r="E108" i="1"/>
  <c r="U108" i="1" s="1"/>
  <c r="T107" i="1"/>
  <c r="S107" i="1"/>
  <c r="R107" i="1"/>
  <c r="E107" i="1"/>
  <c r="U107" i="1" s="1"/>
  <c r="S106" i="1"/>
  <c r="R106" i="1"/>
  <c r="E106" i="1"/>
  <c r="U106" i="1" s="1"/>
  <c r="S105" i="1"/>
  <c r="R105" i="1"/>
  <c r="E105" i="1"/>
  <c r="U105" i="1" s="1"/>
  <c r="S104" i="1"/>
  <c r="R104" i="1"/>
  <c r="E104" i="1"/>
  <c r="T104" i="1" s="1"/>
  <c r="S103" i="1"/>
  <c r="R103" i="1"/>
  <c r="E103" i="1"/>
  <c r="T103" i="1" s="1"/>
  <c r="S102" i="1"/>
  <c r="R102" i="1"/>
  <c r="E102" i="1"/>
  <c r="U102" i="1" s="1"/>
  <c r="S101" i="1"/>
  <c r="R101" i="1"/>
  <c r="E101" i="1"/>
  <c r="U101" i="1" s="1"/>
  <c r="S100" i="1"/>
  <c r="R100" i="1"/>
  <c r="E100" i="1"/>
  <c r="U100" i="1" s="1"/>
  <c r="S99" i="1"/>
  <c r="R99" i="1"/>
  <c r="E99" i="1"/>
  <c r="U99" i="1" s="1"/>
  <c r="S98" i="1"/>
  <c r="R98" i="1"/>
  <c r="E98" i="1"/>
  <c r="U98" i="1" s="1"/>
  <c r="M97" i="1"/>
  <c r="L97" i="1"/>
  <c r="L114" i="1" s="1"/>
  <c r="R114" i="1" s="1"/>
  <c r="K97" i="1"/>
  <c r="J97" i="1"/>
  <c r="J114" i="1" s="1"/>
  <c r="I97" i="1"/>
  <c r="I114" i="1" s="1"/>
  <c r="H97" i="1"/>
  <c r="H114" i="1" s="1"/>
  <c r="G97" i="1"/>
  <c r="G114" i="1" s="1"/>
  <c r="F97" i="1"/>
  <c r="F114" i="1" s="1"/>
  <c r="D97" i="1"/>
  <c r="D114" i="1" s="1"/>
  <c r="C97" i="1"/>
  <c r="C114" i="1" s="1"/>
  <c r="B97" i="1"/>
  <c r="E86" i="2"/>
  <c r="E85" i="2"/>
  <c r="E84" i="2"/>
  <c r="E83" i="2"/>
  <c r="E82" i="2" s="1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3" i="3"/>
  <c r="M82" i="3"/>
  <c r="L82" i="3"/>
  <c r="K82" i="3"/>
  <c r="J82" i="3"/>
  <c r="I82" i="3"/>
  <c r="H82" i="3"/>
  <c r="G82" i="3"/>
  <c r="F82" i="3"/>
  <c r="E82" i="3"/>
  <c r="D82" i="3"/>
  <c r="C82" i="3"/>
  <c r="B82" i="3"/>
  <c r="A79" i="3"/>
  <c r="E86" i="4"/>
  <c r="E85" i="4"/>
  <c r="E84" i="4"/>
  <c r="E83" i="4"/>
  <c r="M82" i="4"/>
  <c r="L82" i="4"/>
  <c r="K82" i="4"/>
  <c r="J82" i="4"/>
  <c r="I82" i="4"/>
  <c r="H82" i="4"/>
  <c r="G82" i="4"/>
  <c r="F82" i="4"/>
  <c r="E82" i="4"/>
  <c r="D82" i="4"/>
  <c r="C82" i="4"/>
  <c r="B82" i="4"/>
  <c r="A79" i="4"/>
  <c r="E86" i="5"/>
  <c r="E85" i="5"/>
  <c r="E84" i="5"/>
  <c r="E83" i="5"/>
  <c r="E82" i="5" s="1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2" i="8" s="1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5" i="9"/>
  <c r="E84" i="9"/>
  <c r="E83" i="9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5" i="10"/>
  <c r="E84" i="10"/>
  <c r="E83" i="10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2" i="11" s="1"/>
  <c r="E84" i="1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2" i="12" s="1"/>
  <c r="E85" i="12"/>
  <c r="E84" i="12"/>
  <c r="E83" i="12"/>
  <c r="M82" i="12"/>
  <c r="L82" i="12"/>
  <c r="K82" i="12"/>
  <c r="J82" i="12"/>
  <c r="I82" i="12"/>
  <c r="H82" i="12"/>
  <c r="G82" i="12"/>
  <c r="F82" i="12"/>
  <c r="D82" i="12"/>
  <c r="C82" i="12"/>
  <c r="B82" i="12"/>
  <c r="A79" i="12"/>
  <c r="E86" i="13"/>
  <c r="E85" i="13"/>
  <c r="E84" i="13"/>
  <c r="E82" i="13" s="1"/>
  <c r="E83" i="13"/>
  <c r="M82" i="13"/>
  <c r="L82" i="13"/>
  <c r="K82" i="13"/>
  <c r="J82" i="13"/>
  <c r="I82" i="13"/>
  <c r="H82" i="13"/>
  <c r="G82" i="13"/>
  <c r="F82" i="13"/>
  <c r="D82" i="13"/>
  <c r="C82" i="13"/>
  <c r="B82" i="13"/>
  <c r="A79" i="13"/>
  <c r="E86" i="14"/>
  <c r="E85" i="14"/>
  <c r="E84" i="14"/>
  <c r="E83" i="14"/>
  <c r="E82" i="14" s="1"/>
  <c r="M82" i="14"/>
  <c r="L82" i="14"/>
  <c r="K82" i="14"/>
  <c r="J82" i="14"/>
  <c r="I82" i="14"/>
  <c r="H82" i="14"/>
  <c r="G82" i="14"/>
  <c r="F82" i="14"/>
  <c r="D82" i="14"/>
  <c r="C82" i="14"/>
  <c r="B82" i="14"/>
  <c r="A79" i="14"/>
  <c r="E86" i="15"/>
  <c r="E85" i="15"/>
  <c r="E84" i="15"/>
  <c r="E83" i="15"/>
  <c r="M82" i="15"/>
  <c r="L82" i="15"/>
  <c r="K82" i="15"/>
  <c r="J82" i="15"/>
  <c r="I82" i="15"/>
  <c r="H82" i="15"/>
  <c r="G82" i="15"/>
  <c r="F82" i="15"/>
  <c r="D82" i="15"/>
  <c r="C82" i="15"/>
  <c r="B82" i="15"/>
  <c r="A79" i="15"/>
  <c r="E86" i="16"/>
  <c r="E85" i="16"/>
  <c r="E84" i="16"/>
  <c r="E83" i="16"/>
  <c r="M82" i="16"/>
  <c r="L82" i="16"/>
  <c r="K82" i="16"/>
  <c r="J82" i="16"/>
  <c r="I82" i="16"/>
  <c r="H82" i="16"/>
  <c r="G82" i="16"/>
  <c r="F82" i="16"/>
  <c r="D82" i="16"/>
  <c r="C82" i="16"/>
  <c r="B82" i="16"/>
  <c r="A79" i="16"/>
  <c r="E86" i="17"/>
  <c r="E85" i="17"/>
  <c r="E84" i="17"/>
  <c r="E83" i="17"/>
  <c r="M82" i="17"/>
  <c r="L82" i="17"/>
  <c r="K82" i="17"/>
  <c r="J82" i="17"/>
  <c r="I82" i="17"/>
  <c r="H82" i="17"/>
  <c r="G82" i="17"/>
  <c r="F82" i="17"/>
  <c r="D82" i="17"/>
  <c r="C82" i="17"/>
  <c r="B82" i="17"/>
  <c r="A79" i="17"/>
  <c r="E86" i="18"/>
  <c r="E85" i="18"/>
  <c r="E84" i="18"/>
  <c r="E83" i="18"/>
  <c r="E82" i="18" s="1"/>
  <c r="M82" i="18"/>
  <c r="L82" i="18"/>
  <c r="K82" i="18"/>
  <c r="J82" i="18"/>
  <c r="I82" i="18"/>
  <c r="H82" i="18"/>
  <c r="G82" i="18"/>
  <c r="F82" i="18"/>
  <c r="D82" i="18"/>
  <c r="C82" i="18"/>
  <c r="B82" i="18"/>
  <c r="A79" i="18"/>
  <c r="E86" i="19"/>
  <c r="E85" i="19"/>
  <c r="E84" i="19"/>
  <c r="E83" i="19"/>
  <c r="M82" i="19"/>
  <c r="L82" i="19"/>
  <c r="K82" i="19"/>
  <c r="J82" i="19"/>
  <c r="I82" i="19"/>
  <c r="H82" i="19"/>
  <c r="G82" i="19"/>
  <c r="F82" i="19"/>
  <c r="E82" i="19"/>
  <c r="D82" i="19"/>
  <c r="C82" i="19"/>
  <c r="B82" i="19"/>
  <c r="A79" i="19"/>
  <c r="E86" i="20"/>
  <c r="E85" i="20"/>
  <c r="E84" i="20"/>
  <c r="E83" i="20"/>
  <c r="M82" i="20"/>
  <c r="L82" i="20"/>
  <c r="K82" i="20"/>
  <c r="J82" i="20"/>
  <c r="I82" i="20"/>
  <c r="H82" i="20"/>
  <c r="G82" i="20"/>
  <c r="F82" i="20"/>
  <c r="E82" i="20"/>
  <c r="D82" i="20"/>
  <c r="C82" i="20"/>
  <c r="B82" i="20"/>
  <c r="A79" i="20"/>
  <c r="E86" i="21"/>
  <c r="E85" i="21"/>
  <c r="E84" i="21"/>
  <c r="E83" i="21"/>
  <c r="E82" i="21" s="1"/>
  <c r="M82" i="21"/>
  <c r="L82" i="21"/>
  <c r="K82" i="21"/>
  <c r="J82" i="21"/>
  <c r="I82" i="21"/>
  <c r="H82" i="21"/>
  <c r="G82" i="21"/>
  <c r="F82" i="21"/>
  <c r="D82" i="21"/>
  <c r="C82" i="21"/>
  <c r="B82" i="21"/>
  <c r="A79" i="21"/>
  <c r="E86" i="22"/>
  <c r="E85" i="22"/>
  <c r="E84" i="22"/>
  <c r="E83" i="22"/>
  <c r="M82" i="22"/>
  <c r="L82" i="22"/>
  <c r="K82" i="22"/>
  <c r="J82" i="22"/>
  <c r="I82" i="22"/>
  <c r="H82" i="22"/>
  <c r="G82" i="22"/>
  <c r="F82" i="22"/>
  <c r="D82" i="22"/>
  <c r="C82" i="22"/>
  <c r="B82" i="22"/>
  <c r="A79" i="22"/>
  <c r="E86" i="23"/>
  <c r="E85" i="23"/>
  <c r="E84" i="23"/>
  <c r="E83" i="23"/>
  <c r="M82" i="23"/>
  <c r="L82" i="23"/>
  <c r="K82" i="23"/>
  <c r="J82" i="23"/>
  <c r="I82" i="23"/>
  <c r="H82" i="23"/>
  <c r="G82" i="23"/>
  <c r="F82" i="23"/>
  <c r="D82" i="23"/>
  <c r="C82" i="23"/>
  <c r="B82" i="23"/>
  <c r="A79" i="23"/>
  <c r="E86" i="24"/>
  <c r="E85" i="24"/>
  <c r="E82" i="24" s="1"/>
  <c r="E84" i="24"/>
  <c r="E83" i="24"/>
  <c r="M82" i="24"/>
  <c r="L82" i="24"/>
  <c r="K82" i="24"/>
  <c r="J82" i="24"/>
  <c r="I82" i="24"/>
  <c r="H82" i="24"/>
  <c r="G82" i="24"/>
  <c r="F82" i="24"/>
  <c r="D82" i="24"/>
  <c r="C82" i="24"/>
  <c r="B82" i="24"/>
  <c r="A79" i="24"/>
  <c r="E86" i="25"/>
  <c r="E85" i="25"/>
  <c r="E84" i="25"/>
  <c r="E83" i="25"/>
  <c r="M82" i="25"/>
  <c r="L82" i="25"/>
  <c r="K82" i="25"/>
  <c r="J82" i="25"/>
  <c r="I82" i="25"/>
  <c r="H82" i="25"/>
  <c r="G82" i="25"/>
  <c r="F82" i="25"/>
  <c r="D82" i="25"/>
  <c r="C82" i="25"/>
  <c r="B82" i="25"/>
  <c r="A79" i="25"/>
  <c r="E86" i="26"/>
  <c r="E85" i="26"/>
  <c r="E84" i="26"/>
  <c r="E83" i="26"/>
  <c r="M82" i="26"/>
  <c r="L82" i="26"/>
  <c r="K82" i="26"/>
  <c r="J82" i="26"/>
  <c r="I82" i="26"/>
  <c r="H82" i="26"/>
  <c r="G82" i="26"/>
  <c r="F82" i="26"/>
  <c r="D82" i="26"/>
  <c r="C82" i="26"/>
  <c r="B82" i="26"/>
  <c r="A79" i="26"/>
  <c r="E86" i="27"/>
  <c r="E85" i="27"/>
  <c r="E82" i="27" s="1"/>
  <c r="E84" i="27"/>
  <c r="E83" i="27"/>
  <c r="M82" i="27"/>
  <c r="L82" i="27"/>
  <c r="K82" i="27"/>
  <c r="J82" i="27"/>
  <c r="I82" i="27"/>
  <c r="H82" i="27"/>
  <c r="G82" i="27"/>
  <c r="F82" i="27"/>
  <c r="D82" i="27"/>
  <c r="C82" i="27"/>
  <c r="B82" i="27"/>
  <c r="A79" i="27"/>
  <c r="E86" i="28"/>
  <c r="E82" i="28" s="1"/>
  <c r="E85" i="28"/>
  <c r="E84" i="28"/>
  <c r="E83" i="28"/>
  <c r="M82" i="28"/>
  <c r="L82" i="28"/>
  <c r="K82" i="28"/>
  <c r="J82" i="28"/>
  <c r="I82" i="28"/>
  <c r="H82" i="28"/>
  <c r="G82" i="28"/>
  <c r="F82" i="28"/>
  <c r="D82" i="28"/>
  <c r="C82" i="28"/>
  <c r="B82" i="28"/>
  <c r="A79" i="28"/>
  <c r="E86" i="29"/>
  <c r="E85" i="29"/>
  <c r="E84" i="29"/>
  <c r="E82" i="29" s="1"/>
  <c r="E83" i="29"/>
  <c r="M82" i="29"/>
  <c r="L82" i="29"/>
  <c r="K82" i="29"/>
  <c r="J82" i="29"/>
  <c r="I82" i="29"/>
  <c r="H82" i="29"/>
  <c r="G82" i="29"/>
  <c r="F82" i="29"/>
  <c r="D82" i="29"/>
  <c r="C82" i="29"/>
  <c r="B82" i="29"/>
  <c r="A79" i="29"/>
  <c r="E86" i="30"/>
  <c r="E85" i="30"/>
  <c r="E84" i="30"/>
  <c r="E83" i="30"/>
  <c r="M82" i="30"/>
  <c r="L82" i="30"/>
  <c r="K82" i="30"/>
  <c r="J82" i="30"/>
  <c r="I82" i="30"/>
  <c r="H82" i="30"/>
  <c r="G82" i="30"/>
  <c r="F82" i="30"/>
  <c r="D82" i="30"/>
  <c r="C82" i="30"/>
  <c r="B82" i="30"/>
  <c r="A79" i="30"/>
  <c r="E86" i="31"/>
  <c r="E85" i="31"/>
  <c r="E84" i="31"/>
  <c r="E83" i="31"/>
  <c r="M82" i="31"/>
  <c r="L82" i="31"/>
  <c r="K82" i="31"/>
  <c r="J82" i="31"/>
  <c r="I82" i="31"/>
  <c r="H82" i="31"/>
  <c r="G82" i="31"/>
  <c r="F82" i="31"/>
  <c r="D82" i="31"/>
  <c r="C82" i="31"/>
  <c r="B82" i="31"/>
  <c r="A79" i="31"/>
  <c r="E86" i="32"/>
  <c r="E85" i="32"/>
  <c r="E84" i="32"/>
  <c r="E83" i="32"/>
  <c r="M82" i="32"/>
  <c r="L82" i="32"/>
  <c r="K82" i="32"/>
  <c r="J82" i="32"/>
  <c r="I82" i="32"/>
  <c r="H82" i="32"/>
  <c r="G82" i="32"/>
  <c r="F82" i="32"/>
  <c r="D82" i="32"/>
  <c r="C82" i="32"/>
  <c r="B82" i="32"/>
  <c r="A79" i="32"/>
  <c r="E86" i="33"/>
  <c r="E85" i="33"/>
  <c r="E84" i="33"/>
  <c r="E83" i="33"/>
  <c r="M82" i="33"/>
  <c r="L82" i="33"/>
  <c r="K82" i="33"/>
  <c r="J82" i="33"/>
  <c r="I82" i="33"/>
  <c r="H82" i="33"/>
  <c r="G82" i="33"/>
  <c r="F82" i="33"/>
  <c r="D82" i="33"/>
  <c r="C82" i="33"/>
  <c r="B82" i="33"/>
  <c r="A79" i="33"/>
  <c r="E86" i="34"/>
  <c r="E85" i="34"/>
  <c r="E84" i="34"/>
  <c r="E83" i="34"/>
  <c r="E82" i="34" s="1"/>
  <c r="M82" i="34"/>
  <c r="L82" i="34"/>
  <c r="K82" i="34"/>
  <c r="J82" i="34"/>
  <c r="I82" i="34"/>
  <c r="H82" i="34"/>
  <c r="G82" i="34"/>
  <c r="F82" i="34"/>
  <c r="D82" i="34"/>
  <c r="C82" i="34"/>
  <c r="B82" i="34"/>
  <c r="A79" i="34"/>
  <c r="E86" i="35"/>
  <c r="E85" i="35"/>
  <c r="E84" i="35"/>
  <c r="E83" i="35"/>
  <c r="E82" i="35" s="1"/>
  <c r="M82" i="35"/>
  <c r="L82" i="35"/>
  <c r="K82" i="35"/>
  <c r="J82" i="35"/>
  <c r="I82" i="35"/>
  <c r="H82" i="35"/>
  <c r="G82" i="35"/>
  <c r="F82" i="35"/>
  <c r="D82" i="35"/>
  <c r="C82" i="35"/>
  <c r="B82" i="35"/>
  <c r="A79" i="35"/>
  <c r="E86" i="36"/>
  <c r="E85" i="36"/>
  <c r="E84" i="36"/>
  <c r="E83" i="36"/>
  <c r="M82" i="36"/>
  <c r="L82" i="36"/>
  <c r="K82" i="36"/>
  <c r="J82" i="36"/>
  <c r="I82" i="36"/>
  <c r="H82" i="36"/>
  <c r="G82" i="36"/>
  <c r="F82" i="36"/>
  <c r="E82" i="36"/>
  <c r="D82" i="36"/>
  <c r="C82" i="36"/>
  <c r="B82" i="36"/>
  <c r="A79" i="36"/>
  <c r="E86" i="37"/>
  <c r="E85" i="37"/>
  <c r="E84" i="37"/>
  <c r="E83" i="37"/>
  <c r="E82" i="37" s="1"/>
  <c r="M82" i="37"/>
  <c r="L82" i="37"/>
  <c r="K82" i="37"/>
  <c r="J82" i="37"/>
  <c r="I82" i="37"/>
  <c r="H82" i="37"/>
  <c r="G82" i="37"/>
  <c r="F82" i="37"/>
  <c r="D82" i="37"/>
  <c r="C82" i="37"/>
  <c r="B82" i="37"/>
  <c r="A79" i="37"/>
  <c r="E86" i="38"/>
  <c r="E85" i="38"/>
  <c r="E84" i="38"/>
  <c r="E83" i="38"/>
  <c r="M82" i="38"/>
  <c r="L82" i="38"/>
  <c r="K82" i="38"/>
  <c r="J82" i="38"/>
  <c r="I82" i="38"/>
  <c r="H82" i="38"/>
  <c r="G82" i="38"/>
  <c r="F82" i="38"/>
  <c r="D82" i="38"/>
  <c r="C82" i="38"/>
  <c r="B82" i="38"/>
  <c r="A79" i="38"/>
  <c r="E86" i="39"/>
  <c r="E85" i="39"/>
  <c r="E84" i="39"/>
  <c r="E82" i="39" s="1"/>
  <c r="E83" i="39"/>
  <c r="M82" i="39"/>
  <c r="L82" i="39"/>
  <c r="K82" i="39"/>
  <c r="J82" i="39"/>
  <c r="I82" i="39"/>
  <c r="H82" i="39"/>
  <c r="G82" i="39"/>
  <c r="F82" i="39"/>
  <c r="D82" i="39"/>
  <c r="C82" i="39"/>
  <c r="B82" i="39"/>
  <c r="A79" i="39"/>
  <c r="E86" i="40"/>
  <c r="E85" i="40"/>
  <c r="E84" i="40"/>
  <c r="E83" i="40"/>
  <c r="M82" i="40"/>
  <c r="L82" i="40"/>
  <c r="K82" i="40"/>
  <c r="J82" i="40"/>
  <c r="I82" i="40"/>
  <c r="H82" i="40"/>
  <c r="G82" i="40"/>
  <c r="F82" i="40"/>
  <c r="D82" i="40"/>
  <c r="C82" i="40"/>
  <c r="B82" i="40"/>
  <c r="A79" i="40"/>
  <c r="E86" i="1"/>
  <c r="E85" i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T96" i="40"/>
  <c r="S96" i="40"/>
  <c r="R96" i="40"/>
  <c r="Q96" i="40"/>
  <c r="P96" i="40"/>
  <c r="E96" i="40"/>
  <c r="U96" i="40" s="1"/>
  <c r="U95" i="40"/>
  <c r="S95" i="40"/>
  <c r="R95" i="40"/>
  <c r="Q95" i="40"/>
  <c r="P95" i="40"/>
  <c r="E95" i="40"/>
  <c r="T95" i="40" s="1"/>
  <c r="T94" i="40"/>
  <c r="S94" i="40"/>
  <c r="R94" i="40"/>
  <c r="Q94" i="40"/>
  <c r="P94" i="40"/>
  <c r="E94" i="40"/>
  <c r="U94" i="40" s="1"/>
  <c r="S93" i="40"/>
  <c r="R93" i="40"/>
  <c r="Q93" i="40"/>
  <c r="P93" i="40"/>
  <c r="E93" i="40"/>
  <c r="U93" i="40" s="1"/>
  <c r="S92" i="40"/>
  <c r="R92" i="40"/>
  <c r="Q92" i="40"/>
  <c r="P92" i="40"/>
  <c r="E92" i="40"/>
  <c r="S91" i="40"/>
  <c r="R91" i="40"/>
  <c r="Q91" i="40"/>
  <c r="P91" i="40"/>
  <c r="E91" i="40"/>
  <c r="U90" i="40"/>
  <c r="S90" i="40"/>
  <c r="R90" i="40"/>
  <c r="Q90" i="40"/>
  <c r="P90" i="40"/>
  <c r="E90" i="40"/>
  <c r="T90" i="40" s="1"/>
  <c r="U89" i="40"/>
  <c r="T89" i="40"/>
  <c r="S89" i="40"/>
  <c r="R89" i="40"/>
  <c r="Q89" i="40"/>
  <c r="P89" i="40"/>
  <c r="E89" i="40"/>
  <c r="T88" i="40"/>
  <c r="S88" i="40"/>
  <c r="S87" i="40" s="1"/>
  <c r="R88" i="40"/>
  <c r="Q88" i="40"/>
  <c r="P88" i="40"/>
  <c r="E88" i="40"/>
  <c r="U88" i="40" s="1"/>
  <c r="O75" i="40"/>
  <c r="N75" i="40"/>
  <c r="M75" i="40"/>
  <c r="L75" i="40"/>
  <c r="K75" i="40"/>
  <c r="J75" i="40"/>
  <c r="I75" i="40"/>
  <c r="H75" i="40"/>
  <c r="G75" i="40"/>
  <c r="F75" i="40"/>
  <c r="C75" i="40"/>
  <c r="B75" i="40"/>
  <c r="R74" i="40"/>
  <c r="Q74" i="40"/>
  <c r="O74" i="40"/>
  <c r="N74" i="40"/>
  <c r="M74" i="40"/>
  <c r="S74" i="40" s="1"/>
  <c r="L74" i="40"/>
  <c r="K74" i="40"/>
  <c r="J74" i="40"/>
  <c r="I74" i="40"/>
  <c r="H74" i="40"/>
  <c r="P74" i="40" s="1"/>
  <c r="G74" i="40"/>
  <c r="F74" i="40"/>
  <c r="C74" i="40"/>
  <c r="E74" i="40" s="1"/>
  <c r="B74" i="40"/>
  <c r="S73" i="40"/>
  <c r="R73" i="40"/>
  <c r="O73" i="40"/>
  <c r="N73" i="40"/>
  <c r="M73" i="40"/>
  <c r="L73" i="40"/>
  <c r="K73" i="40"/>
  <c r="J73" i="40"/>
  <c r="I73" i="40"/>
  <c r="H73" i="40"/>
  <c r="P73" i="40" s="1"/>
  <c r="G73" i="40"/>
  <c r="F73" i="40"/>
  <c r="C73" i="40"/>
  <c r="B73" i="40"/>
  <c r="E73" i="40" s="1"/>
  <c r="U72" i="40"/>
  <c r="S72" i="40"/>
  <c r="R72" i="40"/>
  <c r="Q72" i="40"/>
  <c r="P72" i="40"/>
  <c r="E72" i="40"/>
  <c r="T72" i="40" s="1"/>
  <c r="U71" i="40"/>
  <c r="T71" i="40"/>
  <c r="S71" i="40"/>
  <c r="R71" i="40"/>
  <c r="Q71" i="40"/>
  <c r="P71" i="40"/>
  <c r="E71" i="40"/>
  <c r="O69" i="40"/>
  <c r="N69" i="40"/>
  <c r="M69" i="40"/>
  <c r="S69" i="40" s="1"/>
  <c r="L69" i="40"/>
  <c r="K69" i="40"/>
  <c r="J69" i="40"/>
  <c r="I69" i="40"/>
  <c r="H69" i="40"/>
  <c r="G69" i="40"/>
  <c r="F69" i="40"/>
  <c r="C69" i="40"/>
  <c r="B69" i="40"/>
  <c r="S68" i="40"/>
  <c r="R68" i="40"/>
  <c r="O68" i="40"/>
  <c r="N68" i="40"/>
  <c r="M68" i="40"/>
  <c r="L68" i="40"/>
  <c r="K68" i="40"/>
  <c r="J68" i="40"/>
  <c r="I68" i="40"/>
  <c r="Q68" i="40" s="1"/>
  <c r="H68" i="40"/>
  <c r="G68" i="40"/>
  <c r="F68" i="40"/>
  <c r="C68" i="40"/>
  <c r="B68" i="40"/>
  <c r="U67" i="40"/>
  <c r="T67" i="40"/>
  <c r="S67" i="40"/>
  <c r="R67" i="40"/>
  <c r="Q67" i="40"/>
  <c r="P67" i="40"/>
  <c r="E67" i="40"/>
  <c r="U66" i="40"/>
  <c r="T66" i="40"/>
  <c r="S66" i="40"/>
  <c r="R66" i="40"/>
  <c r="Q66" i="40"/>
  <c r="P66" i="40"/>
  <c r="E66" i="40"/>
  <c r="S65" i="40"/>
  <c r="R65" i="40"/>
  <c r="Q65" i="40"/>
  <c r="P65" i="40"/>
  <c r="E65" i="40"/>
  <c r="U65" i="40" s="1"/>
  <c r="U64" i="40"/>
  <c r="S64" i="40"/>
  <c r="R64" i="40"/>
  <c r="Q64" i="40"/>
  <c r="P64" i="40"/>
  <c r="E64" i="40"/>
  <c r="T64" i="40" s="1"/>
  <c r="S63" i="40"/>
  <c r="R63" i="40"/>
  <c r="Q63" i="40"/>
  <c r="P63" i="40"/>
  <c r="E63" i="40"/>
  <c r="U63" i="40" s="1"/>
  <c r="O61" i="40"/>
  <c r="N61" i="40"/>
  <c r="M61" i="40"/>
  <c r="S61" i="40" s="1"/>
  <c r="L61" i="40"/>
  <c r="R61" i="40" s="1"/>
  <c r="K61" i="40"/>
  <c r="J61" i="40"/>
  <c r="I61" i="40"/>
  <c r="H61" i="40"/>
  <c r="C61" i="40"/>
  <c r="B61" i="40"/>
  <c r="E61" i="40" s="1"/>
  <c r="S60" i="40"/>
  <c r="R60" i="40"/>
  <c r="Q60" i="40"/>
  <c r="P60" i="40"/>
  <c r="E60" i="40"/>
  <c r="S59" i="40"/>
  <c r="R59" i="40"/>
  <c r="Q59" i="40"/>
  <c r="P59" i="40"/>
  <c r="E59" i="40"/>
  <c r="U58" i="40"/>
  <c r="T58" i="40"/>
  <c r="S58" i="40"/>
  <c r="R58" i="40"/>
  <c r="Q58" i="40"/>
  <c r="P58" i="40"/>
  <c r="E58" i="40"/>
  <c r="U57" i="40"/>
  <c r="T57" i="40"/>
  <c r="S57" i="40"/>
  <c r="R57" i="40"/>
  <c r="Q57" i="40"/>
  <c r="P57" i="40"/>
  <c r="E57" i="40"/>
  <c r="O55" i="40"/>
  <c r="N55" i="40"/>
  <c r="M55" i="40"/>
  <c r="S55" i="40" s="1"/>
  <c r="L55" i="40"/>
  <c r="K55" i="40"/>
  <c r="J55" i="40"/>
  <c r="I55" i="40"/>
  <c r="H55" i="40"/>
  <c r="G55" i="40"/>
  <c r="F55" i="40"/>
  <c r="C55" i="40"/>
  <c r="B55" i="40"/>
  <c r="U54" i="40"/>
  <c r="T54" i="40"/>
  <c r="S54" i="40"/>
  <c r="R54" i="40"/>
  <c r="Q54" i="40"/>
  <c r="P54" i="40"/>
  <c r="E54" i="40"/>
  <c r="T53" i="40"/>
  <c r="S53" i="40"/>
  <c r="R53" i="40"/>
  <c r="Q53" i="40"/>
  <c r="P53" i="40"/>
  <c r="E53" i="40"/>
  <c r="U53" i="40" s="1"/>
  <c r="U52" i="40"/>
  <c r="S52" i="40"/>
  <c r="R52" i="40"/>
  <c r="Q52" i="40"/>
  <c r="P52" i="40"/>
  <c r="E52" i="40"/>
  <c r="T52" i="40" s="1"/>
  <c r="S51" i="40"/>
  <c r="R51" i="40"/>
  <c r="Q51" i="40"/>
  <c r="P51" i="40"/>
  <c r="E51" i="40"/>
  <c r="U51" i="40" s="1"/>
  <c r="S50" i="40"/>
  <c r="R50" i="40"/>
  <c r="Q50" i="40"/>
  <c r="P50" i="40"/>
  <c r="E50" i="40"/>
  <c r="U50" i="40" s="1"/>
  <c r="S49" i="40"/>
  <c r="R49" i="40"/>
  <c r="Q49" i="40"/>
  <c r="P49" i="40"/>
  <c r="E49" i="40"/>
  <c r="S48" i="40"/>
  <c r="R48" i="40"/>
  <c r="Q48" i="40"/>
  <c r="P48" i="40"/>
  <c r="E48" i="40"/>
  <c r="S47" i="40"/>
  <c r="R47" i="40"/>
  <c r="Q47" i="40"/>
  <c r="P47" i="40"/>
  <c r="E47" i="40"/>
  <c r="T47" i="40" s="1"/>
  <c r="U46" i="40"/>
  <c r="T46" i="40"/>
  <c r="S46" i="40"/>
  <c r="R46" i="40"/>
  <c r="Q46" i="40"/>
  <c r="P46" i="40"/>
  <c r="E46" i="40"/>
  <c r="T45" i="40"/>
  <c r="S45" i="40"/>
  <c r="R45" i="40"/>
  <c r="Q45" i="40"/>
  <c r="P45" i="40"/>
  <c r="E45" i="40"/>
  <c r="U45" i="40" s="1"/>
  <c r="U44" i="40"/>
  <c r="S44" i="40"/>
  <c r="R44" i="40"/>
  <c r="Q44" i="40"/>
  <c r="P44" i="40"/>
  <c r="E44" i="40"/>
  <c r="T44" i="40" s="1"/>
  <c r="O42" i="40"/>
  <c r="N42" i="40"/>
  <c r="M42" i="40"/>
  <c r="S42" i="40" s="1"/>
  <c r="L42" i="40"/>
  <c r="R42" i="40" s="1"/>
  <c r="K42" i="40"/>
  <c r="J42" i="40"/>
  <c r="I42" i="40"/>
  <c r="H42" i="40"/>
  <c r="G42" i="40"/>
  <c r="F42" i="40"/>
  <c r="C42" i="40"/>
  <c r="E42" i="40" s="1"/>
  <c r="B42" i="40"/>
  <c r="U41" i="40"/>
  <c r="S41" i="40"/>
  <c r="R41" i="40"/>
  <c r="Q41" i="40"/>
  <c r="P41" i="40"/>
  <c r="E41" i="40"/>
  <c r="T41" i="40" s="1"/>
  <c r="T40" i="40"/>
  <c r="S40" i="40"/>
  <c r="R40" i="40"/>
  <c r="Q40" i="40"/>
  <c r="P40" i="40"/>
  <c r="E40" i="40"/>
  <c r="U40" i="40" s="1"/>
  <c r="S39" i="40"/>
  <c r="R39" i="40"/>
  <c r="Q39" i="40"/>
  <c r="P39" i="40"/>
  <c r="E39" i="40"/>
  <c r="U39" i="40" s="1"/>
  <c r="S38" i="40"/>
  <c r="R38" i="40"/>
  <c r="Q38" i="40"/>
  <c r="P38" i="40"/>
  <c r="E38" i="40"/>
  <c r="S37" i="40"/>
  <c r="R37" i="40"/>
  <c r="Q37" i="40"/>
  <c r="P37" i="40"/>
  <c r="E37" i="40"/>
  <c r="S35" i="40"/>
  <c r="O35" i="40"/>
  <c r="N35" i="40"/>
  <c r="M35" i="40"/>
  <c r="L35" i="40"/>
  <c r="R35" i="40" s="1"/>
  <c r="K35" i="40"/>
  <c r="J35" i="40"/>
  <c r="I35" i="40"/>
  <c r="Q35" i="40" s="1"/>
  <c r="H35" i="40"/>
  <c r="G35" i="40"/>
  <c r="F35" i="40"/>
  <c r="C35" i="40"/>
  <c r="B35" i="40"/>
  <c r="E35" i="40" s="1"/>
  <c r="S34" i="40"/>
  <c r="R34" i="40"/>
  <c r="Q34" i="40"/>
  <c r="P34" i="40"/>
  <c r="E34" i="40"/>
  <c r="O32" i="40"/>
  <c r="N32" i="40"/>
  <c r="M32" i="40"/>
  <c r="S32" i="40" s="1"/>
  <c r="L32" i="40"/>
  <c r="R32" i="40" s="1"/>
  <c r="K32" i="40"/>
  <c r="J32" i="40"/>
  <c r="I32" i="40"/>
  <c r="H32" i="40"/>
  <c r="G32" i="40"/>
  <c r="F32" i="40"/>
  <c r="C32" i="40"/>
  <c r="B32" i="40"/>
  <c r="S31" i="40"/>
  <c r="R31" i="40"/>
  <c r="Q31" i="40"/>
  <c r="P31" i="40"/>
  <c r="E31" i="40"/>
  <c r="U30" i="40"/>
  <c r="T30" i="40"/>
  <c r="S30" i="40"/>
  <c r="R30" i="40"/>
  <c r="Q30" i="40"/>
  <c r="P30" i="40"/>
  <c r="E30" i="40"/>
  <c r="U29" i="40"/>
  <c r="T29" i="40"/>
  <c r="S29" i="40"/>
  <c r="R29" i="40"/>
  <c r="Q29" i="40"/>
  <c r="P29" i="40"/>
  <c r="E29" i="40"/>
  <c r="T28" i="40"/>
  <c r="S28" i="40"/>
  <c r="R28" i="40"/>
  <c r="Q28" i="40"/>
  <c r="P28" i="40"/>
  <c r="E28" i="40"/>
  <c r="U28" i="40" s="1"/>
  <c r="S26" i="40"/>
  <c r="O26" i="40"/>
  <c r="N26" i="40"/>
  <c r="M26" i="40"/>
  <c r="L26" i="40"/>
  <c r="R26" i="40" s="1"/>
  <c r="K26" i="40"/>
  <c r="J26" i="40"/>
  <c r="I26" i="40"/>
  <c r="H26" i="40"/>
  <c r="P26" i="40" s="1"/>
  <c r="G26" i="40"/>
  <c r="F26" i="40"/>
  <c r="C26" i="40"/>
  <c r="B26" i="40"/>
  <c r="E26" i="40" s="1"/>
  <c r="T25" i="40"/>
  <c r="S25" i="40"/>
  <c r="R25" i="40"/>
  <c r="Q25" i="40"/>
  <c r="P25" i="40"/>
  <c r="E25" i="40"/>
  <c r="U25" i="40" s="1"/>
  <c r="S24" i="40"/>
  <c r="R24" i="40"/>
  <c r="Q24" i="40"/>
  <c r="P24" i="40"/>
  <c r="E24" i="40"/>
  <c r="T24" i="40" s="1"/>
  <c r="T23" i="40"/>
  <c r="S23" i="40"/>
  <c r="R23" i="40"/>
  <c r="Q23" i="40"/>
  <c r="P23" i="40"/>
  <c r="E23" i="40"/>
  <c r="U23" i="40" s="1"/>
  <c r="S22" i="40"/>
  <c r="R22" i="40"/>
  <c r="Q22" i="40"/>
  <c r="P22" i="40"/>
  <c r="E22" i="40"/>
  <c r="U22" i="40" s="1"/>
  <c r="S21" i="40"/>
  <c r="R21" i="40"/>
  <c r="Q21" i="40"/>
  <c r="P21" i="40"/>
  <c r="E21" i="40"/>
  <c r="S20" i="40"/>
  <c r="R20" i="40"/>
  <c r="Q20" i="40"/>
  <c r="P20" i="40"/>
  <c r="E20" i="40"/>
  <c r="U19" i="40"/>
  <c r="T19" i="40"/>
  <c r="S19" i="40"/>
  <c r="R19" i="40"/>
  <c r="Q19" i="40"/>
  <c r="P19" i="40"/>
  <c r="E19" i="40"/>
  <c r="S17" i="40"/>
  <c r="R17" i="40"/>
  <c r="O17" i="40"/>
  <c r="N17" i="40"/>
  <c r="M17" i="40"/>
  <c r="L17" i="40"/>
  <c r="K17" i="40"/>
  <c r="J17" i="40"/>
  <c r="I17" i="40"/>
  <c r="Q17" i="40" s="1"/>
  <c r="H17" i="40"/>
  <c r="P17" i="40" s="1"/>
  <c r="G17" i="40"/>
  <c r="F17" i="40"/>
  <c r="C17" i="40"/>
  <c r="B17" i="40"/>
  <c r="E17" i="40" s="1"/>
  <c r="U16" i="40"/>
  <c r="T16" i="40"/>
  <c r="S16" i="40"/>
  <c r="R16" i="40"/>
  <c r="Q16" i="40"/>
  <c r="P16" i="40"/>
  <c r="E16" i="40"/>
  <c r="U15" i="40"/>
  <c r="T15" i="40"/>
  <c r="S15" i="40"/>
  <c r="R15" i="40"/>
  <c r="Q15" i="40"/>
  <c r="P15" i="40"/>
  <c r="E15" i="40"/>
  <c r="T14" i="40"/>
  <c r="S14" i="40"/>
  <c r="R14" i="40"/>
  <c r="Q14" i="40"/>
  <c r="P14" i="40"/>
  <c r="E14" i="40"/>
  <c r="U14" i="40" s="1"/>
  <c r="U13" i="40"/>
  <c r="S13" i="40"/>
  <c r="R13" i="40"/>
  <c r="Q13" i="40"/>
  <c r="P13" i="40"/>
  <c r="E13" i="40"/>
  <c r="T13" i="40" s="1"/>
  <c r="T12" i="40"/>
  <c r="S12" i="40"/>
  <c r="R12" i="40"/>
  <c r="Q12" i="40"/>
  <c r="P12" i="40"/>
  <c r="E12" i="40"/>
  <c r="U12" i="40" s="1"/>
  <c r="S11" i="40"/>
  <c r="R11" i="40"/>
  <c r="Q11" i="40"/>
  <c r="P11" i="40"/>
  <c r="E11" i="40"/>
  <c r="U11" i="40" s="1"/>
  <c r="S10" i="40"/>
  <c r="R10" i="40"/>
  <c r="Q10" i="40"/>
  <c r="P10" i="40"/>
  <c r="E10" i="40"/>
  <c r="S9" i="40"/>
  <c r="R9" i="40"/>
  <c r="Q9" i="40"/>
  <c r="P9" i="40"/>
  <c r="E9" i="40"/>
  <c r="U96" i="39"/>
  <c r="T96" i="39"/>
  <c r="S96" i="39"/>
  <c r="R96" i="39"/>
  <c r="Q96" i="39"/>
  <c r="P96" i="39"/>
  <c r="E96" i="39"/>
  <c r="U95" i="39"/>
  <c r="T95" i="39"/>
  <c r="S95" i="39"/>
  <c r="R95" i="39"/>
  <c r="Q95" i="39"/>
  <c r="P95" i="39"/>
  <c r="E95" i="39"/>
  <c r="T94" i="39"/>
  <c r="S94" i="39"/>
  <c r="R94" i="39"/>
  <c r="Q94" i="39"/>
  <c r="P94" i="39"/>
  <c r="E94" i="39"/>
  <c r="U94" i="39" s="1"/>
  <c r="U93" i="39"/>
  <c r="S93" i="39"/>
  <c r="R93" i="39"/>
  <c r="Q93" i="39"/>
  <c r="P93" i="39"/>
  <c r="E93" i="39"/>
  <c r="T93" i="39" s="1"/>
  <c r="T92" i="39"/>
  <c r="S92" i="39"/>
  <c r="R92" i="39"/>
  <c r="Q92" i="39"/>
  <c r="P92" i="39"/>
  <c r="E92" i="39"/>
  <c r="U92" i="39" s="1"/>
  <c r="U91" i="39"/>
  <c r="S91" i="39"/>
  <c r="R91" i="39"/>
  <c r="Q91" i="39"/>
  <c r="P91" i="39"/>
  <c r="E91" i="39"/>
  <c r="T91" i="39" s="1"/>
  <c r="S90" i="39"/>
  <c r="R90" i="39"/>
  <c r="Q90" i="39"/>
  <c r="P90" i="39"/>
  <c r="E90" i="39"/>
  <c r="S89" i="39"/>
  <c r="R89" i="39"/>
  <c r="Q89" i="39"/>
  <c r="P89" i="39"/>
  <c r="E89" i="39"/>
  <c r="U88" i="39"/>
  <c r="T88" i="39"/>
  <c r="S88" i="39"/>
  <c r="R88" i="39"/>
  <c r="Q88" i="39"/>
  <c r="P88" i="39"/>
  <c r="E88" i="39"/>
  <c r="V75" i="39"/>
  <c r="O75" i="39"/>
  <c r="N75" i="39"/>
  <c r="M75" i="39"/>
  <c r="L75" i="39"/>
  <c r="K75" i="39"/>
  <c r="J75" i="39"/>
  <c r="I75" i="39"/>
  <c r="H75" i="39"/>
  <c r="G75" i="39"/>
  <c r="F75" i="39"/>
  <c r="C75" i="39"/>
  <c r="B75" i="39"/>
  <c r="O74" i="39"/>
  <c r="N74" i="39"/>
  <c r="M74" i="39"/>
  <c r="S74" i="39" s="1"/>
  <c r="L74" i="39"/>
  <c r="R74" i="39" s="1"/>
  <c r="K74" i="39"/>
  <c r="J74" i="39"/>
  <c r="I74" i="39"/>
  <c r="H74" i="39"/>
  <c r="G74" i="39"/>
  <c r="F74" i="39"/>
  <c r="C74" i="39"/>
  <c r="E74" i="39" s="1"/>
  <c r="B74" i="39"/>
  <c r="O73" i="39"/>
  <c r="N73" i="39"/>
  <c r="R73" i="39" s="1"/>
  <c r="M73" i="39"/>
  <c r="S73" i="39" s="1"/>
  <c r="L73" i="39"/>
  <c r="K73" i="39"/>
  <c r="J73" i="39"/>
  <c r="I73" i="39"/>
  <c r="Q73" i="39" s="1"/>
  <c r="H73" i="39"/>
  <c r="G73" i="39"/>
  <c r="F73" i="39"/>
  <c r="E73" i="39"/>
  <c r="C73" i="39"/>
  <c r="B73" i="39"/>
  <c r="S72" i="39"/>
  <c r="R72" i="39"/>
  <c r="Q72" i="39"/>
  <c r="P72" i="39"/>
  <c r="E72" i="39"/>
  <c r="U72" i="39" s="1"/>
  <c r="S71" i="39"/>
  <c r="R71" i="39"/>
  <c r="Q71" i="39"/>
  <c r="P71" i="39"/>
  <c r="E71" i="39"/>
  <c r="V69" i="39"/>
  <c r="O69" i="39"/>
  <c r="N69" i="39"/>
  <c r="M69" i="39"/>
  <c r="L69" i="39"/>
  <c r="K69" i="39"/>
  <c r="J69" i="39"/>
  <c r="I69" i="39"/>
  <c r="H69" i="39"/>
  <c r="G69" i="39"/>
  <c r="F69" i="39"/>
  <c r="C69" i="39"/>
  <c r="B69" i="39"/>
  <c r="O68" i="39"/>
  <c r="N68" i="39"/>
  <c r="M68" i="39"/>
  <c r="S68" i="39" s="1"/>
  <c r="L68" i="39"/>
  <c r="R68" i="39" s="1"/>
  <c r="K68" i="39"/>
  <c r="J68" i="39"/>
  <c r="I68" i="39"/>
  <c r="H68" i="39"/>
  <c r="G68" i="39"/>
  <c r="F68" i="39"/>
  <c r="C68" i="39"/>
  <c r="E68" i="39" s="1"/>
  <c r="B68" i="39"/>
  <c r="T67" i="39"/>
  <c r="S67" i="39"/>
  <c r="R67" i="39"/>
  <c r="Q67" i="39"/>
  <c r="P67" i="39"/>
  <c r="E67" i="39"/>
  <c r="U67" i="39" s="1"/>
  <c r="S66" i="39"/>
  <c r="R66" i="39"/>
  <c r="Q66" i="39"/>
  <c r="P66" i="39"/>
  <c r="E66" i="39"/>
  <c r="U66" i="39" s="1"/>
  <c r="S65" i="39"/>
  <c r="R65" i="39"/>
  <c r="Q65" i="39"/>
  <c r="P65" i="39"/>
  <c r="E65" i="39"/>
  <c r="S64" i="39"/>
  <c r="R64" i="39"/>
  <c r="Q64" i="39"/>
  <c r="P64" i="39"/>
  <c r="E64" i="39"/>
  <c r="S63" i="39"/>
  <c r="R63" i="39"/>
  <c r="Q63" i="39"/>
  <c r="P63" i="39"/>
  <c r="E63" i="39"/>
  <c r="U63" i="39" s="1"/>
  <c r="O61" i="39"/>
  <c r="N61" i="39"/>
  <c r="M61" i="39"/>
  <c r="S61" i="39" s="1"/>
  <c r="L61" i="39"/>
  <c r="R61" i="39" s="1"/>
  <c r="K61" i="39"/>
  <c r="J61" i="39"/>
  <c r="I61" i="39"/>
  <c r="H61" i="39"/>
  <c r="C61" i="39"/>
  <c r="B61" i="39"/>
  <c r="T60" i="39"/>
  <c r="S60" i="39"/>
  <c r="R60" i="39"/>
  <c r="Q60" i="39"/>
  <c r="P60" i="39"/>
  <c r="E60" i="39"/>
  <c r="U60" i="39" s="1"/>
  <c r="U59" i="39"/>
  <c r="S59" i="39"/>
  <c r="R59" i="39"/>
  <c r="Q59" i="39"/>
  <c r="P59" i="39"/>
  <c r="E59" i="39"/>
  <c r="T59" i="39" s="1"/>
  <c r="T58" i="39"/>
  <c r="S58" i="39"/>
  <c r="R58" i="39"/>
  <c r="Q58" i="39"/>
  <c r="P58" i="39"/>
  <c r="E58" i="39"/>
  <c r="U58" i="39" s="1"/>
  <c r="S57" i="39"/>
  <c r="R57" i="39"/>
  <c r="Q57" i="39"/>
  <c r="P57" i="39"/>
  <c r="E57" i="39"/>
  <c r="U57" i="39" s="1"/>
  <c r="O55" i="39"/>
  <c r="N55" i="39"/>
  <c r="M55" i="39"/>
  <c r="S55" i="39" s="1"/>
  <c r="L55" i="39"/>
  <c r="R55" i="39" s="1"/>
  <c r="K55" i="39"/>
  <c r="J55" i="39"/>
  <c r="I55" i="39"/>
  <c r="H55" i="39"/>
  <c r="G55" i="39"/>
  <c r="F55" i="39"/>
  <c r="C55" i="39"/>
  <c r="B55" i="39"/>
  <c r="E55" i="39" s="1"/>
  <c r="S54" i="39"/>
  <c r="R54" i="39"/>
  <c r="Q54" i="39"/>
  <c r="P54" i="39"/>
  <c r="E54" i="39"/>
  <c r="U54" i="39" s="1"/>
  <c r="S53" i="39"/>
  <c r="R53" i="39"/>
  <c r="Q53" i="39"/>
  <c r="P53" i="39"/>
  <c r="E53" i="39"/>
  <c r="S52" i="39"/>
  <c r="R52" i="39"/>
  <c r="Q52" i="39"/>
  <c r="P52" i="39"/>
  <c r="E52" i="39"/>
  <c r="U51" i="39"/>
  <c r="T51" i="39"/>
  <c r="S51" i="39"/>
  <c r="R51" i="39"/>
  <c r="Q51" i="39"/>
  <c r="P51" i="39"/>
  <c r="E51" i="39"/>
  <c r="U50" i="39"/>
  <c r="T50" i="39"/>
  <c r="S50" i="39"/>
  <c r="R50" i="39"/>
  <c r="Q50" i="39"/>
  <c r="P50" i="39"/>
  <c r="E50" i="39"/>
  <c r="T49" i="39"/>
  <c r="S49" i="39"/>
  <c r="R49" i="39"/>
  <c r="Q49" i="39"/>
  <c r="P49" i="39"/>
  <c r="E49" i="39"/>
  <c r="U49" i="39" s="1"/>
  <c r="U48" i="39"/>
  <c r="S48" i="39"/>
  <c r="R48" i="39"/>
  <c r="Q48" i="39"/>
  <c r="P48" i="39"/>
  <c r="E48" i="39"/>
  <c r="T48" i="39" s="1"/>
  <c r="T47" i="39"/>
  <c r="S47" i="39"/>
  <c r="R47" i="39"/>
  <c r="Q47" i="39"/>
  <c r="P47" i="39"/>
  <c r="E47" i="39"/>
  <c r="U47" i="39" s="1"/>
  <c r="S46" i="39"/>
  <c r="R46" i="39"/>
  <c r="Q46" i="39"/>
  <c r="P46" i="39"/>
  <c r="E46" i="39"/>
  <c r="U46" i="39" s="1"/>
  <c r="S45" i="39"/>
  <c r="R45" i="39"/>
  <c r="Q45" i="39"/>
  <c r="P45" i="39"/>
  <c r="E45" i="39"/>
  <c r="S44" i="39"/>
  <c r="R44" i="39"/>
  <c r="Q44" i="39"/>
  <c r="P44" i="39"/>
  <c r="E44" i="39"/>
  <c r="O42" i="39"/>
  <c r="N42" i="39"/>
  <c r="M42" i="39"/>
  <c r="S42" i="39" s="1"/>
  <c r="L42" i="39"/>
  <c r="R42" i="39" s="1"/>
  <c r="K42" i="39"/>
  <c r="J42" i="39"/>
  <c r="I42" i="39"/>
  <c r="H42" i="39"/>
  <c r="G42" i="39"/>
  <c r="F42" i="39"/>
  <c r="C42" i="39"/>
  <c r="B42" i="39"/>
  <c r="S41" i="39"/>
  <c r="R41" i="39"/>
  <c r="Q41" i="39"/>
  <c r="P41" i="39"/>
  <c r="E41" i="39"/>
  <c r="U40" i="39"/>
  <c r="T40" i="39"/>
  <c r="S40" i="39"/>
  <c r="R40" i="39"/>
  <c r="Q40" i="39"/>
  <c r="P40" i="39"/>
  <c r="E40" i="39"/>
  <c r="T39" i="39"/>
  <c r="S39" i="39"/>
  <c r="R39" i="39"/>
  <c r="Q39" i="39"/>
  <c r="P39" i="39"/>
  <c r="E39" i="39"/>
  <c r="U39" i="39" s="1"/>
  <c r="T38" i="39"/>
  <c r="S38" i="39"/>
  <c r="R38" i="39"/>
  <c r="Q38" i="39"/>
  <c r="P38" i="39"/>
  <c r="E38" i="39"/>
  <c r="U38" i="39" s="1"/>
  <c r="U37" i="39"/>
  <c r="S37" i="39"/>
  <c r="R37" i="39"/>
  <c r="Q37" i="39"/>
  <c r="P37" i="39"/>
  <c r="E37" i="39"/>
  <c r="T37" i="39" s="1"/>
  <c r="R35" i="39"/>
  <c r="O35" i="39"/>
  <c r="N35" i="39"/>
  <c r="M35" i="39"/>
  <c r="S35" i="39" s="1"/>
  <c r="L35" i="39"/>
  <c r="K35" i="39"/>
  <c r="J35" i="39"/>
  <c r="I35" i="39"/>
  <c r="H35" i="39"/>
  <c r="P35" i="39" s="1"/>
  <c r="G35" i="39"/>
  <c r="F35" i="39"/>
  <c r="E35" i="39"/>
  <c r="C35" i="39"/>
  <c r="B35" i="39"/>
  <c r="U34" i="39"/>
  <c r="S34" i="39"/>
  <c r="R34" i="39"/>
  <c r="Q34" i="39"/>
  <c r="P34" i="39"/>
  <c r="E34" i="39"/>
  <c r="T34" i="39" s="1"/>
  <c r="O32" i="39"/>
  <c r="N32" i="39"/>
  <c r="M32" i="39"/>
  <c r="S32" i="39" s="1"/>
  <c r="L32" i="39"/>
  <c r="R32" i="39" s="1"/>
  <c r="K32" i="39"/>
  <c r="J32" i="39"/>
  <c r="I32" i="39"/>
  <c r="H32" i="39"/>
  <c r="G32" i="39"/>
  <c r="F32" i="39"/>
  <c r="E32" i="39"/>
  <c r="C32" i="39"/>
  <c r="B32" i="39"/>
  <c r="U31" i="39"/>
  <c r="S31" i="39"/>
  <c r="R31" i="39"/>
  <c r="Q31" i="39"/>
  <c r="P31" i="39"/>
  <c r="E31" i="39"/>
  <c r="T31" i="39" s="1"/>
  <c r="T30" i="39"/>
  <c r="S30" i="39"/>
  <c r="R30" i="39"/>
  <c r="Q30" i="39"/>
  <c r="P30" i="39"/>
  <c r="E30" i="39"/>
  <c r="U30" i="39" s="1"/>
  <c r="S29" i="39"/>
  <c r="R29" i="39"/>
  <c r="Q29" i="39"/>
  <c r="P29" i="39"/>
  <c r="E29" i="39"/>
  <c r="U29" i="39" s="1"/>
  <c r="S28" i="39"/>
  <c r="R28" i="39"/>
  <c r="Q28" i="39"/>
  <c r="P28" i="39"/>
  <c r="E28" i="39"/>
  <c r="V26" i="39"/>
  <c r="O26" i="39"/>
  <c r="N26" i="39"/>
  <c r="M26" i="39"/>
  <c r="L26" i="39"/>
  <c r="R26" i="39" s="1"/>
  <c r="K26" i="39"/>
  <c r="J26" i="39"/>
  <c r="I26" i="39"/>
  <c r="H26" i="39"/>
  <c r="G26" i="39"/>
  <c r="F26" i="39"/>
  <c r="C26" i="39"/>
  <c r="B26" i="39"/>
  <c r="E26" i="39" s="1"/>
  <c r="S25" i="39"/>
  <c r="R25" i="39"/>
  <c r="Q25" i="39"/>
  <c r="P25" i="39"/>
  <c r="E25" i="39"/>
  <c r="U25" i="39" s="1"/>
  <c r="S24" i="39"/>
  <c r="R24" i="39"/>
  <c r="Q24" i="39"/>
  <c r="P24" i="39"/>
  <c r="E24" i="39"/>
  <c r="S23" i="39"/>
  <c r="R23" i="39"/>
  <c r="Q23" i="39"/>
  <c r="P23" i="39"/>
  <c r="E23" i="39"/>
  <c r="U22" i="39"/>
  <c r="T22" i="39"/>
  <c r="S22" i="39"/>
  <c r="R22" i="39"/>
  <c r="Q22" i="39"/>
  <c r="P22" i="39"/>
  <c r="E22" i="39"/>
  <c r="U21" i="39"/>
  <c r="T21" i="39"/>
  <c r="S21" i="39"/>
  <c r="R21" i="39"/>
  <c r="Q21" i="39"/>
  <c r="P21" i="39"/>
  <c r="E21" i="39"/>
  <c r="T20" i="39"/>
  <c r="S20" i="39"/>
  <c r="R20" i="39"/>
  <c r="Q20" i="39"/>
  <c r="P20" i="39"/>
  <c r="E20" i="39"/>
  <c r="U20" i="39" s="1"/>
  <c r="U19" i="39"/>
  <c r="S19" i="39"/>
  <c r="R19" i="39"/>
  <c r="Q19" i="39"/>
  <c r="P19" i="39"/>
  <c r="E19" i="39"/>
  <c r="T19" i="39" s="1"/>
  <c r="R17" i="39"/>
  <c r="O17" i="39"/>
  <c r="N17" i="39"/>
  <c r="M17" i="39"/>
  <c r="S17" i="39" s="1"/>
  <c r="L17" i="39"/>
  <c r="K17" i="39"/>
  <c r="J17" i="39"/>
  <c r="I17" i="39"/>
  <c r="H17" i="39"/>
  <c r="P17" i="39" s="1"/>
  <c r="G17" i="39"/>
  <c r="F17" i="39"/>
  <c r="E17" i="39"/>
  <c r="C17" i="39"/>
  <c r="B17" i="39"/>
  <c r="U16" i="39"/>
  <c r="S16" i="39"/>
  <c r="R16" i="39"/>
  <c r="Q16" i="39"/>
  <c r="P16" i="39"/>
  <c r="E16" i="39"/>
  <c r="T16" i="39" s="1"/>
  <c r="T15" i="39"/>
  <c r="S15" i="39"/>
  <c r="R15" i="39"/>
  <c r="Q15" i="39"/>
  <c r="P15" i="39"/>
  <c r="E15" i="39"/>
  <c r="U15" i="39" s="1"/>
  <c r="S14" i="39"/>
  <c r="R14" i="39"/>
  <c r="Q14" i="39"/>
  <c r="P14" i="39"/>
  <c r="E14" i="39"/>
  <c r="U14" i="39" s="1"/>
  <c r="S13" i="39"/>
  <c r="R13" i="39"/>
  <c r="Q13" i="39"/>
  <c r="P13" i="39"/>
  <c r="E13" i="39"/>
  <c r="S12" i="39"/>
  <c r="R12" i="39"/>
  <c r="Q12" i="39"/>
  <c r="P12" i="39"/>
  <c r="E12" i="39"/>
  <c r="U11" i="39"/>
  <c r="T11" i="39"/>
  <c r="S11" i="39"/>
  <c r="R11" i="39"/>
  <c r="Q11" i="39"/>
  <c r="P11" i="39"/>
  <c r="E11" i="39"/>
  <c r="U10" i="39"/>
  <c r="T10" i="39"/>
  <c r="S10" i="39"/>
  <c r="R10" i="39"/>
  <c r="Q10" i="39"/>
  <c r="P10" i="39"/>
  <c r="E10" i="39"/>
  <c r="T9" i="39"/>
  <c r="S9" i="39"/>
  <c r="R9" i="39"/>
  <c r="Q9" i="39"/>
  <c r="P9" i="39"/>
  <c r="E9" i="39"/>
  <c r="U9" i="39" s="1"/>
  <c r="U96" i="38"/>
  <c r="S96" i="38"/>
  <c r="R96" i="38"/>
  <c r="Q96" i="38"/>
  <c r="P96" i="38"/>
  <c r="E96" i="38"/>
  <c r="T96" i="38" s="1"/>
  <c r="T95" i="38"/>
  <c r="S95" i="38"/>
  <c r="R95" i="38"/>
  <c r="Q95" i="38"/>
  <c r="P95" i="38"/>
  <c r="E95" i="38"/>
  <c r="U95" i="38" s="1"/>
  <c r="S94" i="38"/>
  <c r="R94" i="38"/>
  <c r="Q94" i="38"/>
  <c r="P94" i="38"/>
  <c r="E94" i="38"/>
  <c r="U94" i="38" s="1"/>
  <c r="S93" i="38"/>
  <c r="R93" i="38"/>
  <c r="Q93" i="38"/>
  <c r="P93" i="38"/>
  <c r="E93" i="38"/>
  <c r="S92" i="38"/>
  <c r="R92" i="38"/>
  <c r="Q92" i="38"/>
  <c r="P92" i="38"/>
  <c r="E92" i="38"/>
  <c r="U91" i="38"/>
  <c r="T91" i="38"/>
  <c r="S91" i="38"/>
  <c r="R91" i="38"/>
  <c r="Q91" i="38"/>
  <c r="P91" i="38"/>
  <c r="E91" i="38"/>
  <c r="S90" i="38"/>
  <c r="R90" i="38"/>
  <c r="Q90" i="38"/>
  <c r="P90" i="38"/>
  <c r="E90" i="38"/>
  <c r="T89" i="38"/>
  <c r="S89" i="38"/>
  <c r="R89" i="38"/>
  <c r="Q89" i="38"/>
  <c r="P89" i="38"/>
  <c r="E89" i="38"/>
  <c r="U89" i="38" s="1"/>
  <c r="U88" i="38"/>
  <c r="S88" i="38"/>
  <c r="S87" i="38" s="1"/>
  <c r="R88" i="38"/>
  <c r="Q88" i="38"/>
  <c r="P88" i="38"/>
  <c r="E88" i="38"/>
  <c r="T88" i="38" s="1"/>
  <c r="V75" i="38"/>
  <c r="O75" i="38"/>
  <c r="N75" i="38"/>
  <c r="M75" i="38"/>
  <c r="L75" i="38"/>
  <c r="K75" i="38"/>
  <c r="J75" i="38"/>
  <c r="I75" i="38"/>
  <c r="H75" i="38"/>
  <c r="G75" i="38"/>
  <c r="F75" i="38"/>
  <c r="C75" i="38"/>
  <c r="B75" i="38"/>
  <c r="R74" i="38"/>
  <c r="O74" i="38"/>
  <c r="N74" i="38"/>
  <c r="M74" i="38"/>
  <c r="S74" i="38" s="1"/>
  <c r="L74" i="38"/>
  <c r="K74" i="38"/>
  <c r="J74" i="38"/>
  <c r="I74" i="38"/>
  <c r="Q74" i="38" s="1"/>
  <c r="H74" i="38"/>
  <c r="G74" i="38"/>
  <c r="F74" i="38"/>
  <c r="C74" i="38"/>
  <c r="E74" i="38" s="1"/>
  <c r="B74" i="38"/>
  <c r="R73" i="38"/>
  <c r="O73" i="38"/>
  <c r="N73" i="38"/>
  <c r="M73" i="38"/>
  <c r="S73" i="38" s="1"/>
  <c r="L73" i="38"/>
  <c r="K73" i="38"/>
  <c r="J73" i="38"/>
  <c r="I73" i="38"/>
  <c r="H73" i="38"/>
  <c r="P73" i="38" s="1"/>
  <c r="G73" i="38"/>
  <c r="F73" i="38"/>
  <c r="E73" i="38"/>
  <c r="C73" i="38"/>
  <c r="B73" i="38"/>
  <c r="U72" i="38"/>
  <c r="T72" i="38"/>
  <c r="S72" i="38"/>
  <c r="R72" i="38"/>
  <c r="Q72" i="38"/>
  <c r="P72" i="38"/>
  <c r="E72" i="38"/>
  <c r="S71" i="38"/>
  <c r="R71" i="38"/>
  <c r="Q71" i="38"/>
  <c r="P71" i="38"/>
  <c r="E71" i="38"/>
  <c r="V69" i="38"/>
  <c r="O69" i="38"/>
  <c r="N69" i="38"/>
  <c r="M69" i="38"/>
  <c r="S69" i="38" s="1"/>
  <c r="L69" i="38"/>
  <c r="K69" i="38"/>
  <c r="J69" i="38"/>
  <c r="I69" i="38"/>
  <c r="H69" i="38"/>
  <c r="G69" i="38"/>
  <c r="F69" i="38"/>
  <c r="C69" i="38"/>
  <c r="B69" i="38"/>
  <c r="S68" i="38"/>
  <c r="O68" i="38"/>
  <c r="N68" i="38"/>
  <c r="M68" i="38"/>
  <c r="L68" i="38"/>
  <c r="R68" i="38" s="1"/>
  <c r="K68" i="38"/>
  <c r="J68" i="38"/>
  <c r="I68" i="38"/>
  <c r="Q68" i="38" s="1"/>
  <c r="H68" i="38"/>
  <c r="G68" i="38"/>
  <c r="F68" i="38"/>
  <c r="C68" i="38"/>
  <c r="B68" i="38"/>
  <c r="S67" i="38"/>
  <c r="R67" i="38"/>
  <c r="Q67" i="38"/>
  <c r="P67" i="38"/>
  <c r="E67" i="38"/>
  <c r="U66" i="38"/>
  <c r="T66" i="38"/>
  <c r="S66" i="38"/>
  <c r="R66" i="38"/>
  <c r="Q66" i="38"/>
  <c r="P66" i="38"/>
  <c r="E66" i="38"/>
  <c r="S65" i="38"/>
  <c r="R65" i="38"/>
  <c r="Q65" i="38"/>
  <c r="P65" i="38"/>
  <c r="E65" i="38"/>
  <c r="U65" i="38" s="1"/>
  <c r="T64" i="38"/>
  <c r="S64" i="38"/>
  <c r="R64" i="38"/>
  <c r="Q64" i="38"/>
  <c r="P64" i="38"/>
  <c r="E64" i="38"/>
  <c r="U64" i="38" s="1"/>
  <c r="S63" i="38"/>
  <c r="R63" i="38"/>
  <c r="Q63" i="38"/>
  <c r="P63" i="38"/>
  <c r="E63" i="38"/>
  <c r="T63" i="38" s="1"/>
  <c r="O61" i="38"/>
  <c r="N61" i="38"/>
  <c r="M61" i="38"/>
  <c r="S61" i="38" s="1"/>
  <c r="L61" i="38"/>
  <c r="R61" i="38" s="1"/>
  <c r="K61" i="38"/>
  <c r="J61" i="38"/>
  <c r="I61" i="38"/>
  <c r="H61" i="38"/>
  <c r="C61" i="38"/>
  <c r="B61" i="38"/>
  <c r="S60" i="38"/>
  <c r="R60" i="38"/>
  <c r="Q60" i="38"/>
  <c r="P60" i="38"/>
  <c r="E60" i="38"/>
  <c r="U60" i="38" s="1"/>
  <c r="S59" i="38"/>
  <c r="R59" i="38"/>
  <c r="Q59" i="38"/>
  <c r="P59" i="38"/>
  <c r="E59" i="38"/>
  <c r="S58" i="38"/>
  <c r="R58" i="38"/>
  <c r="Q58" i="38"/>
  <c r="P58" i="38"/>
  <c r="E58" i="38"/>
  <c r="S57" i="38"/>
  <c r="R57" i="38"/>
  <c r="Q57" i="38"/>
  <c r="P57" i="38"/>
  <c r="E57" i="38"/>
  <c r="U57" i="38" s="1"/>
  <c r="O55" i="38"/>
  <c r="N55" i="38"/>
  <c r="M55" i="38"/>
  <c r="S55" i="38" s="1"/>
  <c r="L55" i="38"/>
  <c r="R55" i="38" s="1"/>
  <c r="K55" i="38"/>
  <c r="J55" i="38"/>
  <c r="I55" i="38"/>
  <c r="H55" i="38"/>
  <c r="G55" i="38"/>
  <c r="F55" i="38"/>
  <c r="C55" i="38"/>
  <c r="B55" i="38"/>
  <c r="U54" i="38"/>
  <c r="T54" i="38"/>
  <c r="S54" i="38"/>
  <c r="R54" i="38"/>
  <c r="Q54" i="38"/>
  <c r="P54" i="38"/>
  <c r="E54" i="38"/>
  <c r="U53" i="38"/>
  <c r="T53" i="38"/>
  <c r="S53" i="38"/>
  <c r="R53" i="38"/>
  <c r="Q53" i="38"/>
  <c r="P53" i="38"/>
  <c r="E53" i="38"/>
  <c r="S52" i="38"/>
  <c r="R52" i="38"/>
  <c r="Q52" i="38"/>
  <c r="P52" i="38"/>
  <c r="E52" i="38"/>
  <c r="U52" i="38" s="1"/>
  <c r="S51" i="38"/>
  <c r="R51" i="38"/>
  <c r="Q51" i="38"/>
  <c r="P51" i="38"/>
  <c r="E51" i="38"/>
  <c r="T51" i="38" s="1"/>
  <c r="T50" i="38"/>
  <c r="S50" i="38"/>
  <c r="R50" i="38"/>
  <c r="Q50" i="38"/>
  <c r="P50" i="38"/>
  <c r="E50" i="38"/>
  <c r="U50" i="38" s="1"/>
  <c r="S49" i="38"/>
  <c r="R49" i="38"/>
  <c r="Q49" i="38"/>
  <c r="P49" i="38"/>
  <c r="E49" i="38"/>
  <c r="S48" i="38"/>
  <c r="R48" i="38"/>
  <c r="Q48" i="38"/>
  <c r="P48" i="38"/>
  <c r="E48" i="38"/>
  <c r="S47" i="38"/>
  <c r="R47" i="38"/>
  <c r="Q47" i="38"/>
  <c r="P47" i="38"/>
  <c r="E47" i="38"/>
  <c r="U47" i="38" s="1"/>
  <c r="U46" i="38"/>
  <c r="T46" i="38"/>
  <c r="S46" i="38"/>
  <c r="R46" i="38"/>
  <c r="Q46" i="38"/>
  <c r="P46" i="38"/>
  <c r="E46" i="38"/>
  <c r="U45" i="38"/>
  <c r="T45" i="38"/>
  <c r="S45" i="38"/>
  <c r="R45" i="38"/>
  <c r="Q45" i="38"/>
  <c r="P45" i="38"/>
  <c r="E45" i="38"/>
  <c r="S44" i="38"/>
  <c r="R44" i="38"/>
  <c r="Q44" i="38"/>
  <c r="P44" i="38"/>
  <c r="E44" i="38"/>
  <c r="U44" i="38" s="1"/>
  <c r="S42" i="38"/>
  <c r="O42" i="38"/>
  <c r="N42" i="38"/>
  <c r="M42" i="38"/>
  <c r="L42" i="38"/>
  <c r="K42" i="38"/>
  <c r="J42" i="38"/>
  <c r="I42" i="38"/>
  <c r="H42" i="38"/>
  <c r="G42" i="38"/>
  <c r="F42" i="38"/>
  <c r="C42" i="38"/>
  <c r="B42" i="38"/>
  <c r="E42" i="38" s="1"/>
  <c r="T41" i="38"/>
  <c r="S41" i="38"/>
  <c r="R41" i="38"/>
  <c r="Q41" i="38"/>
  <c r="P41" i="38"/>
  <c r="E41" i="38"/>
  <c r="U41" i="38" s="1"/>
  <c r="S40" i="38"/>
  <c r="R40" i="38"/>
  <c r="Q40" i="38"/>
  <c r="P40" i="38"/>
  <c r="E40" i="38"/>
  <c r="T40" i="38" s="1"/>
  <c r="T39" i="38"/>
  <c r="S39" i="38"/>
  <c r="R39" i="38"/>
  <c r="Q39" i="38"/>
  <c r="P39" i="38"/>
  <c r="E39" i="38"/>
  <c r="U39" i="38" s="1"/>
  <c r="S38" i="38"/>
  <c r="R38" i="38"/>
  <c r="Q38" i="38"/>
  <c r="U38" i="38" s="1"/>
  <c r="P38" i="38"/>
  <c r="E38" i="38"/>
  <c r="S37" i="38"/>
  <c r="R37" i="38"/>
  <c r="Q37" i="38"/>
  <c r="P37" i="38"/>
  <c r="T37" i="38" s="1"/>
  <c r="E37" i="38"/>
  <c r="U37" i="38" s="1"/>
  <c r="O35" i="38"/>
  <c r="N35" i="38"/>
  <c r="M35" i="38"/>
  <c r="S35" i="38" s="1"/>
  <c r="L35" i="38"/>
  <c r="R35" i="38" s="1"/>
  <c r="K35" i="38"/>
  <c r="J35" i="38"/>
  <c r="I35" i="38"/>
  <c r="H35" i="38"/>
  <c r="G35" i="38"/>
  <c r="F35" i="38"/>
  <c r="C35" i="38"/>
  <c r="E35" i="38" s="1"/>
  <c r="B35" i="38"/>
  <c r="S34" i="38"/>
  <c r="R34" i="38"/>
  <c r="Q34" i="38"/>
  <c r="P34" i="38"/>
  <c r="E34" i="38"/>
  <c r="O32" i="38"/>
  <c r="N32" i="38"/>
  <c r="M32" i="38"/>
  <c r="S32" i="38" s="1"/>
  <c r="L32" i="38"/>
  <c r="R32" i="38" s="1"/>
  <c r="K32" i="38"/>
  <c r="Q32" i="38" s="1"/>
  <c r="J32" i="38"/>
  <c r="I32" i="38"/>
  <c r="H32" i="38"/>
  <c r="G32" i="38"/>
  <c r="F32" i="38"/>
  <c r="C32" i="38"/>
  <c r="B32" i="38"/>
  <c r="E32" i="38" s="1"/>
  <c r="S31" i="38"/>
  <c r="R31" i="38"/>
  <c r="Q31" i="38"/>
  <c r="P31" i="38"/>
  <c r="E31" i="38"/>
  <c r="U31" i="38" s="1"/>
  <c r="U30" i="38"/>
  <c r="S30" i="38"/>
  <c r="R30" i="38"/>
  <c r="Q30" i="38"/>
  <c r="P30" i="38"/>
  <c r="E30" i="38"/>
  <c r="T30" i="38" s="1"/>
  <c r="S29" i="38"/>
  <c r="R29" i="38"/>
  <c r="Q29" i="38"/>
  <c r="P29" i="38"/>
  <c r="E29" i="38"/>
  <c r="U29" i="38" s="1"/>
  <c r="T28" i="38"/>
  <c r="S28" i="38"/>
  <c r="R28" i="38"/>
  <c r="Q28" i="38"/>
  <c r="P28" i="38"/>
  <c r="E28" i="38"/>
  <c r="U28" i="38" s="1"/>
  <c r="V26" i="38"/>
  <c r="R26" i="38"/>
  <c r="O26" i="38"/>
  <c r="N26" i="38"/>
  <c r="M26" i="38"/>
  <c r="S26" i="38" s="1"/>
  <c r="L26" i="38"/>
  <c r="K26" i="38"/>
  <c r="J26" i="38"/>
  <c r="I26" i="38"/>
  <c r="Q26" i="38" s="1"/>
  <c r="H26" i="38"/>
  <c r="G26" i="38"/>
  <c r="F26" i="38"/>
  <c r="C26" i="38"/>
  <c r="B26" i="38"/>
  <c r="U25" i="38"/>
  <c r="T25" i="38"/>
  <c r="S25" i="38"/>
  <c r="R25" i="38"/>
  <c r="Q25" i="38"/>
  <c r="P25" i="38"/>
  <c r="E25" i="38"/>
  <c r="S24" i="38"/>
  <c r="R24" i="38"/>
  <c r="Q24" i="38"/>
  <c r="P24" i="38"/>
  <c r="E24" i="38"/>
  <c r="U24" i="38" s="1"/>
  <c r="T23" i="38"/>
  <c r="S23" i="38"/>
  <c r="R23" i="38"/>
  <c r="Q23" i="38"/>
  <c r="P23" i="38"/>
  <c r="E23" i="38"/>
  <c r="U23" i="38" s="1"/>
  <c r="T22" i="38"/>
  <c r="S22" i="38"/>
  <c r="R22" i="38"/>
  <c r="Q22" i="38"/>
  <c r="P22" i="38"/>
  <c r="E22" i="38"/>
  <c r="U22" i="38" s="1"/>
  <c r="S21" i="38"/>
  <c r="R21" i="38"/>
  <c r="Q21" i="38"/>
  <c r="P21" i="38"/>
  <c r="E21" i="38"/>
  <c r="S20" i="38"/>
  <c r="R20" i="38"/>
  <c r="Q20" i="38"/>
  <c r="P20" i="38"/>
  <c r="E20" i="38"/>
  <c r="U20" i="38" s="1"/>
  <c r="U19" i="38"/>
  <c r="S19" i="38"/>
  <c r="R19" i="38"/>
  <c r="Q19" i="38"/>
  <c r="P19" i="38"/>
  <c r="E19" i="38"/>
  <c r="T19" i="38" s="1"/>
  <c r="S17" i="38"/>
  <c r="R17" i="38"/>
  <c r="O17" i="38"/>
  <c r="N17" i="38"/>
  <c r="M17" i="38"/>
  <c r="L17" i="38"/>
  <c r="K17" i="38"/>
  <c r="J17" i="38"/>
  <c r="I17" i="38"/>
  <c r="Q17" i="38" s="1"/>
  <c r="H17" i="38"/>
  <c r="P17" i="38" s="1"/>
  <c r="G17" i="38"/>
  <c r="F17" i="38"/>
  <c r="C17" i="38"/>
  <c r="B17" i="38"/>
  <c r="E17" i="38" s="1"/>
  <c r="U16" i="38"/>
  <c r="S16" i="38"/>
  <c r="R16" i="38"/>
  <c r="Q16" i="38"/>
  <c r="P16" i="38"/>
  <c r="E16" i="38"/>
  <c r="T16" i="38" s="1"/>
  <c r="U15" i="38"/>
  <c r="T15" i="38"/>
  <c r="S15" i="38"/>
  <c r="R15" i="38"/>
  <c r="Q15" i="38"/>
  <c r="P15" i="38"/>
  <c r="E15" i="38"/>
  <c r="T14" i="38"/>
  <c r="S14" i="38"/>
  <c r="R14" i="38"/>
  <c r="Q14" i="38"/>
  <c r="P14" i="38"/>
  <c r="E14" i="38"/>
  <c r="U14" i="38" s="1"/>
  <c r="U13" i="38"/>
  <c r="T13" i="38"/>
  <c r="S13" i="38"/>
  <c r="R13" i="38"/>
  <c r="Q13" i="38"/>
  <c r="P13" i="38"/>
  <c r="E13" i="38"/>
  <c r="U12" i="38"/>
  <c r="T12" i="38"/>
  <c r="S12" i="38"/>
  <c r="R12" i="38"/>
  <c r="Q12" i="38"/>
  <c r="P12" i="38"/>
  <c r="E12" i="38"/>
  <c r="T11" i="38"/>
  <c r="S11" i="38"/>
  <c r="R11" i="38"/>
  <c r="Q11" i="38"/>
  <c r="P11" i="38"/>
  <c r="E11" i="38"/>
  <c r="U11" i="38" s="1"/>
  <c r="S10" i="38"/>
  <c r="R10" i="38"/>
  <c r="Q10" i="38"/>
  <c r="P10" i="38"/>
  <c r="E10" i="38"/>
  <c r="S9" i="38"/>
  <c r="R9" i="38"/>
  <c r="Q9" i="38"/>
  <c r="P9" i="38"/>
  <c r="E9" i="38"/>
  <c r="U96" i="37"/>
  <c r="S96" i="37"/>
  <c r="R96" i="37"/>
  <c r="Q96" i="37"/>
  <c r="P96" i="37"/>
  <c r="E96" i="37"/>
  <c r="T96" i="37" s="1"/>
  <c r="U95" i="37"/>
  <c r="T95" i="37"/>
  <c r="S95" i="37"/>
  <c r="R95" i="37"/>
  <c r="Q95" i="37"/>
  <c r="P95" i="37"/>
  <c r="E95" i="37"/>
  <c r="T94" i="37"/>
  <c r="S94" i="37"/>
  <c r="R94" i="37"/>
  <c r="Q94" i="37"/>
  <c r="P94" i="37"/>
  <c r="E94" i="37"/>
  <c r="U94" i="37" s="1"/>
  <c r="U93" i="37"/>
  <c r="T93" i="37"/>
  <c r="S93" i="37"/>
  <c r="R93" i="37"/>
  <c r="Q93" i="37"/>
  <c r="P93" i="37"/>
  <c r="E93" i="37"/>
  <c r="U92" i="37"/>
  <c r="T92" i="37"/>
  <c r="S92" i="37"/>
  <c r="R92" i="37"/>
  <c r="Q92" i="37"/>
  <c r="P92" i="37"/>
  <c r="E92" i="37"/>
  <c r="T91" i="37"/>
  <c r="S91" i="37"/>
  <c r="R91" i="37"/>
  <c r="Q91" i="37"/>
  <c r="P91" i="37"/>
  <c r="E91" i="37"/>
  <c r="U91" i="37" s="1"/>
  <c r="S90" i="37"/>
  <c r="R90" i="37"/>
  <c r="Q90" i="37"/>
  <c r="P90" i="37"/>
  <c r="E90" i="37"/>
  <c r="S89" i="37"/>
  <c r="R89" i="37"/>
  <c r="Q89" i="37"/>
  <c r="P89" i="37"/>
  <c r="E89" i="37"/>
  <c r="U89" i="37" s="1"/>
  <c r="U88" i="37"/>
  <c r="S88" i="37"/>
  <c r="R88" i="37"/>
  <c r="Q88" i="37"/>
  <c r="P88" i="37"/>
  <c r="E88" i="37"/>
  <c r="W75" i="37"/>
  <c r="V75" i="37"/>
  <c r="O75" i="37"/>
  <c r="N75" i="37"/>
  <c r="M75" i="37"/>
  <c r="L75" i="37"/>
  <c r="K75" i="37"/>
  <c r="J75" i="37"/>
  <c r="I75" i="37"/>
  <c r="H75" i="37"/>
  <c r="G75" i="37"/>
  <c r="F75" i="37"/>
  <c r="C75" i="37"/>
  <c r="E75" i="37" s="1"/>
  <c r="B75" i="37"/>
  <c r="O74" i="37"/>
  <c r="N74" i="37"/>
  <c r="M74" i="37"/>
  <c r="S74" i="37" s="1"/>
  <c r="L74" i="37"/>
  <c r="R74" i="37" s="1"/>
  <c r="K74" i="37"/>
  <c r="J74" i="37"/>
  <c r="I74" i="37"/>
  <c r="Q74" i="37" s="1"/>
  <c r="H74" i="37"/>
  <c r="P74" i="37" s="1"/>
  <c r="G74" i="37"/>
  <c r="F74" i="37"/>
  <c r="E74" i="37"/>
  <c r="C74" i="37"/>
  <c r="B74" i="37"/>
  <c r="O73" i="37"/>
  <c r="N73" i="37"/>
  <c r="R73" i="37" s="1"/>
  <c r="M73" i="37"/>
  <c r="S73" i="37" s="1"/>
  <c r="L73" i="37"/>
  <c r="K73" i="37"/>
  <c r="J73" i="37"/>
  <c r="I73" i="37"/>
  <c r="Q73" i="37" s="1"/>
  <c r="H73" i="37"/>
  <c r="G73" i="37"/>
  <c r="F73" i="37"/>
  <c r="E73" i="37"/>
  <c r="C73" i="37"/>
  <c r="B73" i="37"/>
  <c r="U72" i="37"/>
  <c r="T72" i="37"/>
  <c r="S72" i="37"/>
  <c r="R72" i="37"/>
  <c r="Q72" i="37"/>
  <c r="P72" i="37"/>
  <c r="E72" i="37"/>
  <c r="S71" i="37"/>
  <c r="R71" i="37"/>
  <c r="Q71" i="37"/>
  <c r="P71" i="37"/>
  <c r="T71" i="37" s="1"/>
  <c r="E71" i="37"/>
  <c r="U71" i="37" s="1"/>
  <c r="W69" i="37"/>
  <c r="V69" i="37"/>
  <c r="O69" i="37"/>
  <c r="N69" i="37"/>
  <c r="M69" i="37"/>
  <c r="L69" i="37"/>
  <c r="K69" i="37"/>
  <c r="J69" i="37"/>
  <c r="I69" i="37"/>
  <c r="H69" i="37"/>
  <c r="G69" i="37"/>
  <c r="F69" i="37"/>
  <c r="C69" i="37"/>
  <c r="B69" i="37"/>
  <c r="O68" i="37"/>
  <c r="N68" i="37"/>
  <c r="M68" i="37"/>
  <c r="S68" i="37" s="1"/>
  <c r="L68" i="37"/>
  <c r="R68" i="37" s="1"/>
  <c r="K68" i="37"/>
  <c r="J68" i="37"/>
  <c r="I68" i="37"/>
  <c r="H68" i="37"/>
  <c r="G68" i="37"/>
  <c r="F68" i="37"/>
  <c r="C68" i="37"/>
  <c r="B68" i="37"/>
  <c r="E68" i="37" s="1"/>
  <c r="T67" i="37"/>
  <c r="S67" i="37"/>
  <c r="R67" i="37"/>
  <c r="Q67" i="37"/>
  <c r="P67" i="37"/>
  <c r="E67" i="37"/>
  <c r="U67" i="37" s="1"/>
  <c r="U66" i="37"/>
  <c r="T66" i="37"/>
  <c r="S66" i="37"/>
  <c r="R66" i="37"/>
  <c r="Q66" i="37"/>
  <c r="P66" i="37"/>
  <c r="E66" i="37"/>
  <c r="U65" i="37"/>
  <c r="T65" i="37"/>
  <c r="S65" i="37"/>
  <c r="R65" i="37"/>
  <c r="Q65" i="37"/>
  <c r="P65" i="37"/>
  <c r="E65" i="37"/>
  <c r="T64" i="37"/>
  <c r="S64" i="37"/>
  <c r="R64" i="37"/>
  <c r="Q64" i="37"/>
  <c r="P64" i="37"/>
  <c r="E64" i="37"/>
  <c r="U64" i="37" s="1"/>
  <c r="S63" i="37"/>
  <c r="R63" i="37"/>
  <c r="Q63" i="37"/>
  <c r="P63" i="37"/>
  <c r="E63" i="37"/>
  <c r="O61" i="37"/>
  <c r="N61" i="37"/>
  <c r="M61" i="37"/>
  <c r="S61" i="37" s="1"/>
  <c r="L61" i="37"/>
  <c r="R61" i="37" s="1"/>
  <c r="K61" i="37"/>
  <c r="J61" i="37"/>
  <c r="I61" i="37"/>
  <c r="H61" i="37"/>
  <c r="C61" i="37"/>
  <c r="B61" i="37"/>
  <c r="S60" i="37"/>
  <c r="R60" i="37"/>
  <c r="Q60" i="37"/>
  <c r="P60" i="37"/>
  <c r="E60" i="37"/>
  <c r="T60" i="37" s="1"/>
  <c r="S59" i="37"/>
  <c r="R59" i="37"/>
  <c r="Q59" i="37"/>
  <c r="P59" i="37"/>
  <c r="E59" i="37"/>
  <c r="U59" i="37" s="1"/>
  <c r="T58" i="37"/>
  <c r="S58" i="37"/>
  <c r="R58" i="37"/>
  <c r="Q58" i="37"/>
  <c r="P58" i="37"/>
  <c r="E58" i="37"/>
  <c r="U58" i="37" s="1"/>
  <c r="S57" i="37"/>
  <c r="R57" i="37"/>
  <c r="Q57" i="37"/>
  <c r="P57" i="37"/>
  <c r="E57" i="37"/>
  <c r="U57" i="37" s="1"/>
  <c r="O55" i="37"/>
  <c r="N55" i="37"/>
  <c r="M55" i="37"/>
  <c r="S55" i="37" s="1"/>
  <c r="L55" i="37"/>
  <c r="R55" i="37" s="1"/>
  <c r="K55" i="37"/>
  <c r="J55" i="37"/>
  <c r="I55" i="37"/>
  <c r="H55" i="37"/>
  <c r="G55" i="37"/>
  <c r="F55" i="37"/>
  <c r="C55" i="37"/>
  <c r="B55" i="37"/>
  <c r="U54" i="37"/>
  <c r="T54" i="37"/>
  <c r="S54" i="37"/>
  <c r="R54" i="37"/>
  <c r="Q54" i="37"/>
  <c r="P54" i="37"/>
  <c r="E54" i="37"/>
  <c r="U53" i="37"/>
  <c r="T53" i="37"/>
  <c r="S53" i="37"/>
  <c r="R53" i="37"/>
  <c r="Q53" i="37"/>
  <c r="P53" i="37"/>
  <c r="E53" i="37"/>
  <c r="S52" i="37"/>
  <c r="R52" i="37"/>
  <c r="Q52" i="37"/>
  <c r="P52" i="37"/>
  <c r="E52" i="37"/>
  <c r="U52" i="37" s="1"/>
  <c r="S51" i="37"/>
  <c r="R51" i="37"/>
  <c r="Q51" i="37"/>
  <c r="P51" i="37"/>
  <c r="E51" i="37"/>
  <c r="S50" i="37"/>
  <c r="R50" i="37"/>
  <c r="Q50" i="37"/>
  <c r="P50" i="37"/>
  <c r="E50" i="37"/>
  <c r="U50" i="37" s="1"/>
  <c r="U49" i="37"/>
  <c r="S49" i="37"/>
  <c r="R49" i="37"/>
  <c r="Q49" i="37"/>
  <c r="P49" i="37"/>
  <c r="E49" i="37"/>
  <c r="T49" i="37" s="1"/>
  <c r="S48" i="37"/>
  <c r="R48" i="37"/>
  <c r="Q48" i="37"/>
  <c r="P48" i="37"/>
  <c r="E48" i="37"/>
  <c r="U48" i="37" s="1"/>
  <c r="T47" i="37"/>
  <c r="S47" i="37"/>
  <c r="R47" i="37"/>
  <c r="Q47" i="37"/>
  <c r="P47" i="37"/>
  <c r="E47" i="37"/>
  <c r="U47" i="37" s="1"/>
  <c r="U46" i="37"/>
  <c r="T46" i="37"/>
  <c r="S46" i="37"/>
  <c r="R46" i="37"/>
  <c r="Q46" i="37"/>
  <c r="P46" i="37"/>
  <c r="E46" i="37"/>
  <c r="U45" i="37"/>
  <c r="T45" i="37"/>
  <c r="S45" i="37"/>
  <c r="R45" i="37"/>
  <c r="Q45" i="37"/>
  <c r="P45" i="37"/>
  <c r="E45" i="37"/>
  <c r="T44" i="37"/>
  <c r="S44" i="37"/>
  <c r="R44" i="37"/>
  <c r="Q44" i="37"/>
  <c r="P44" i="37"/>
  <c r="E44" i="37"/>
  <c r="U44" i="37" s="1"/>
  <c r="W42" i="37"/>
  <c r="V42" i="37"/>
  <c r="R42" i="37"/>
  <c r="O42" i="37"/>
  <c r="N42" i="37"/>
  <c r="M42" i="37"/>
  <c r="S42" i="37" s="1"/>
  <c r="L42" i="37"/>
  <c r="K42" i="37"/>
  <c r="J42" i="37"/>
  <c r="I42" i="37"/>
  <c r="H42" i="37"/>
  <c r="P42" i="37" s="1"/>
  <c r="G42" i="37"/>
  <c r="F42" i="37"/>
  <c r="C42" i="37"/>
  <c r="B42" i="37"/>
  <c r="U41" i="37"/>
  <c r="T41" i="37"/>
  <c r="S41" i="37"/>
  <c r="R41" i="37"/>
  <c r="Q41" i="37"/>
  <c r="P41" i="37"/>
  <c r="E41" i="37"/>
  <c r="U40" i="37"/>
  <c r="T40" i="37"/>
  <c r="S40" i="37"/>
  <c r="R40" i="37"/>
  <c r="Q40" i="37"/>
  <c r="P40" i="37"/>
  <c r="E40" i="37"/>
  <c r="T39" i="37"/>
  <c r="S39" i="37"/>
  <c r="R39" i="37"/>
  <c r="Q39" i="37"/>
  <c r="P39" i="37"/>
  <c r="E39" i="37"/>
  <c r="U39" i="37" s="1"/>
  <c r="S38" i="37"/>
  <c r="R38" i="37"/>
  <c r="Q38" i="37"/>
  <c r="P38" i="37"/>
  <c r="E38" i="37"/>
  <c r="S37" i="37"/>
  <c r="R37" i="37"/>
  <c r="Q37" i="37"/>
  <c r="P37" i="37"/>
  <c r="E37" i="37"/>
  <c r="S35" i="37"/>
  <c r="O35" i="37"/>
  <c r="N35" i="37"/>
  <c r="M35" i="37"/>
  <c r="L35" i="37"/>
  <c r="R35" i="37" s="1"/>
  <c r="K35" i="37"/>
  <c r="J35" i="37"/>
  <c r="I35" i="37"/>
  <c r="Q35" i="37" s="1"/>
  <c r="H35" i="37"/>
  <c r="P35" i="37" s="1"/>
  <c r="G35" i="37"/>
  <c r="F35" i="37"/>
  <c r="C35" i="37"/>
  <c r="B35" i="37"/>
  <c r="E35" i="37" s="1"/>
  <c r="S34" i="37"/>
  <c r="R34" i="37"/>
  <c r="Q34" i="37"/>
  <c r="P34" i="37"/>
  <c r="E34" i="37"/>
  <c r="U34" i="37" s="1"/>
  <c r="O32" i="37"/>
  <c r="N32" i="37"/>
  <c r="M32" i="37"/>
  <c r="S32" i="37" s="1"/>
  <c r="L32" i="37"/>
  <c r="R32" i="37" s="1"/>
  <c r="K32" i="37"/>
  <c r="J32" i="37"/>
  <c r="I32" i="37"/>
  <c r="H32" i="37"/>
  <c r="G32" i="37"/>
  <c r="F32" i="37"/>
  <c r="C32" i="37"/>
  <c r="B32" i="37"/>
  <c r="S31" i="37"/>
  <c r="R31" i="37"/>
  <c r="Q31" i="37"/>
  <c r="P31" i="37"/>
  <c r="E31" i="37"/>
  <c r="U31" i="37" s="1"/>
  <c r="U30" i="37"/>
  <c r="S30" i="37"/>
  <c r="R30" i="37"/>
  <c r="Q30" i="37"/>
  <c r="P30" i="37"/>
  <c r="E30" i="37"/>
  <c r="T30" i="37" s="1"/>
  <c r="S29" i="37"/>
  <c r="R29" i="37"/>
  <c r="Q29" i="37"/>
  <c r="P29" i="37"/>
  <c r="E29" i="37"/>
  <c r="U29" i="37" s="1"/>
  <c r="S28" i="37"/>
  <c r="R28" i="37"/>
  <c r="Q28" i="37"/>
  <c r="P28" i="37"/>
  <c r="E28" i="37"/>
  <c r="U28" i="37" s="1"/>
  <c r="S26" i="37"/>
  <c r="O26" i="37"/>
  <c r="N26" i="37"/>
  <c r="M26" i="37"/>
  <c r="L26" i="37"/>
  <c r="R26" i="37" s="1"/>
  <c r="K26" i="37"/>
  <c r="J26" i="37"/>
  <c r="I26" i="37"/>
  <c r="H26" i="37"/>
  <c r="G26" i="37"/>
  <c r="F26" i="37"/>
  <c r="C26" i="37"/>
  <c r="B26" i="37"/>
  <c r="E26" i="37" s="1"/>
  <c r="T25" i="37"/>
  <c r="S25" i="37"/>
  <c r="R25" i="37"/>
  <c r="Q25" i="37"/>
  <c r="P25" i="37"/>
  <c r="E25" i="37"/>
  <c r="U25" i="37" s="1"/>
  <c r="U24" i="37"/>
  <c r="T24" i="37"/>
  <c r="S24" i="37"/>
  <c r="R24" i="37"/>
  <c r="Q24" i="37"/>
  <c r="P24" i="37"/>
  <c r="E24" i="37"/>
  <c r="T23" i="37"/>
  <c r="S23" i="37"/>
  <c r="R23" i="37"/>
  <c r="Q23" i="37"/>
  <c r="U23" i="37" s="1"/>
  <c r="P23" i="37"/>
  <c r="E23" i="37"/>
  <c r="T22" i="37"/>
  <c r="S22" i="37"/>
  <c r="R22" i="37"/>
  <c r="Q22" i="37"/>
  <c r="P22" i="37"/>
  <c r="E22" i="37"/>
  <c r="U22" i="37" s="1"/>
  <c r="S21" i="37"/>
  <c r="R21" i="37"/>
  <c r="Q21" i="37"/>
  <c r="P21" i="37"/>
  <c r="E21" i="37"/>
  <c r="S20" i="37"/>
  <c r="R20" i="37"/>
  <c r="Q20" i="37"/>
  <c r="P20" i="37"/>
  <c r="E20" i="37"/>
  <c r="U20" i="37" s="1"/>
  <c r="U19" i="37"/>
  <c r="S19" i="37"/>
  <c r="R19" i="37"/>
  <c r="Q19" i="37"/>
  <c r="P19" i="37"/>
  <c r="E19" i="37"/>
  <c r="T19" i="37" s="1"/>
  <c r="S17" i="37"/>
  <c r="R17" i="37"/>
  <c r="O17" i="37"/>
  <c r="N17" i="37"/>
  <c r="M17" i="37"/>
  <c r="L17" i="37"/>
  <c r="K17" i="37"/>
  <c r="J17" i="37"/>
  <c r="I17" i="37"/>
  <c r="Q17" i="37" s="1"/>
  <c r="H17" i="37"/>
  <c r="P17" i="37" s="1"/>
  <c r="G17" i="37"/>
  <c r="F17" i="37"/>
  <c r="C17" i="37"/>
  <c r="B17" i="37"/>
  <c r="E17" i="37" s="1"/>
  <c r="U16" i="37"/>
  <c r="S16" i="37"/>
  <c r="R16" i="37"/>
  <c r="Q16" i="37"/>
  <c r="P16" i="37"/>
  <c r="E16" i="37"/>
  <c r="T16" i="37" s="1"/>
  <c r="U15" i="37"/>
  <c r="T15" i="37"/>
  <c r="S15" i="37"/>
  <c r="R15" i="37"/>
  <c r="Q15" i="37"/>
  <c r="P15" i="37"/>
  <c r="E15" i="37"/>
  <c r="T14" i="37"/>
  <c r="S14" i="37"/>
  <c r="R14" i="37"/>
  <c r="Q14" i="37"/>
  <c r="P14" i="37"/>
  <c r="E14" i="37"/>
  <c r="U14" i="37" s="1"/>
  <c r="U13" i="37"/>
  <c r="T13" i="37"/>
  <c r="S13" i="37"/>
  <c r="R13" i="37"/>
  <c r="Q13" i="37"/>
  <c r="P13" i="37"/>
  <c r="E13" i="37"/>
  <c r="U12" i="37"/>
  <c r="T12" i="37"/>
  <c r="S12" i="37"/>
  <c r="R12" i="37"/>
  <c r="Q12" i="37"/>
  <c r="P12" i="37"/>
  <c r="E12" i="37"/>
  <c r="T11" i="37"/>
  <c r="S11" i="37"/>
  <c r="R11" i="37"/>
  <c r="Q11" i="37"/>
  <c r="P11" i="37"/>
  <c r="E11" i="37"/>
  <c r="U11" i="37" s="1"/>
  <c r="S10" i="37"/>
  <c r="R10" i="37"/>
  <c r="Q10" i="37"/>
  <c r="P10" i="37"/>
  <c r="E10" i="37"/>
  <c r="S9" i="37"/>
  <c r="R9" i="37"/>
  <c r="Q9" i="37"/>
  <c r="P9" i="37"/>
  <c r="E9" i="37"/>
  <c r="U96" i="36"/>
  <c r="S96" i="36"/>
  <c r="R96" i="36"/>
  <c r="Q96" i="36"/>
  <c r="P96" i="36"/>
  <c r="E96" i="36"/>
  <c r="T96" i="36" s="1"/>
  <c r="U95" i="36"/>
  <c r="T95" i="36"/>
  <c r="S95" i="36"/>
  <c r="R95" i="36"/>
  <c r="Q95" i="36"/>
  <c r="P95" i="36"/>
  <c r="E95" i="36"/>
  <c r="T94" i="36"/>
  <c r="S94" i="36"/>
  <c r="R94" i="36"/>
  <c r="Q94" i="36"/>
  <c r="P94" i="36"/>
  <c r="E94" i="36"/>
  <c r="U94" i="36" s="1"/>
  <c r="U93" i="36"/>
  <c r="T93" i="36"/>
  <c r="S93" i="36"/>
  <c r="R93" i="36"/>
  <c r="Q93" i="36"/>
  <c r="P93" i="36"/>
  <c r="E93" i="36"/>
  <c r="U92" i="36"/>
  <c r="T92" i="36"/>
  <c r="S92" i="36"/>
  <c r="R92" i="36"/>
  <c r="Q92" i="36"/>
  <c r="P92" i="36"/>
  <c r="E92" i="36"/>
  <c r="T91" i="36"/>
  <c r="S91" i="36"/>
  <c r="R91" i="36"/>
  <c r="Q91" i="36"/>
  <c r="P91" i="36"/>
  <c r="E91" i="36"/>
  <c r="U91" i="36" s="1"/>
  <c r="S90" i="36"/>
  <c r="R90" i="36"/>
  <c r="Q90" i="36"/>
  <c r="P90" i="36"/>
  <c r="E90" i="36"/>
  <c r="S89" i="36"/>
  <c r="R89" i="36"/>
  <c r="Q89" i="36"/>
  <c r="P89" i="36"/>
  <c r="E89" i="36"/>
  <c r="U89" i="36" s="1"/>
  <c r="U88" i="36"/>
  <c r="S88" i="36"/>
  <c r="R88" i="36"/>
  <c r="Q88" i="36"/>
  <c r="P88" i="36"/>
  <c r="E88" i="36"/>
  <c r="V75" i="36"/>
  <c r="O75" i="36"/>
  <c r="N75" i="36"/>
  <c r="M75" i="36"/>
  <c r="L75" i="36"/>
  <c r="K75" i="36"/>
  <c r="J75" i="36"/>
  <c r="I75" i="36"/>
  <c r="H75" i="36"/>
  <c r="G75" i="36"/>
  <c r="F75" i="36"/>
  <c r="C75" i="36"/>
  <c r="B75" i="36"/>
  <c r="O74" i="36"/>
  <c r="N74" i="36"/>
  <c r="M74" i="36"/>
  <c r="S74" i="36" s="1"/>
  <c r="L74" i="36"/>
  <c r="R74" i="36" s="1"/>
  <c r="K74" i="36"/>
  <c r="J74" i="36"/>
  <c r="I74" i="36"/>
  <c r="Q74" i="36" s="1"/>
  <c r="H74" i="36"/>
  <c r="P74" i="36" s="1"/>
  <c r="G74" i="36"/>
  <c r="F74" i="36"/>
  <c r="C74" i="36"/>
  <c r="E74" i="36" s="1"/>
  <c r="B74" i="36"/>
  <c r="O73" i="36"/>
  <c r="N73" i="36"/>
  <c r="M73" i="36"/>
  <c r="S73" i="36" s="1"/>
  <c r="L73" i="36"/>
  <c r="R73" i="36" s="1"/>
  <c r="K73" i="36"/>
  <c r="J73" i="36"/>
  <c r="I73" i="36"/>
  <c r="H73" i="36"/>
  <c r="G73" i="36"/>
  <c r="F73" i="36"/>
  <c r="E73" i="36"/>
  <c r="C73" i="36"/>
  <c r="B73" i="36"/>
  <c r="T72" i="36"/>
  <c r="S72" i="36"/>
  <c r="R72" i="36"/>
  <c r="Q72" i="36"/>
  <c r="P72" i="36"/>
  <c r="E72" i="36"/>
  <c r="U72" i="36" s="1"/>
  <c r="S71" i="36"/>
  <c r="R71" i="36"/>
  <c r="Q71" i="36"/>
  <c r="P71" i="36"/>
  <c r="E71" i="36"/>
  <c r="V69" i="36"/>
  <c r="O69" i="36"/>
  <c r="N69" i="36"/>
  <c r="M69" i="36"/>
  <c r="L69" i="36"/>
  <c r="K69" i="36"/>
  <c r="J69" i="36"/>
  <c r="I69" i="36"/>
  <c r="H69" i="36"/>
  <c r="G69" i="36"/>
  <c r="F69" i="36"/>
  <c r="C69" i="36"/>
  <c r="B69" i="36"/>
  <c r="R68" i="36"/>
  <c r="O68" i="36"/>
  <c r="N68" i="36"/>
  <c r="M68" i="36"/>
  <c r="S68" i="36" s="1"/>
  <c r="L68" i="36"/>
  <c r="K68" i="36"/>
  <c r="J68" i="36"/>
  <c r="I68" i="36"/>
  <c r="H68" i="36"/>
  <c r="G68" i="36"/>
  <c r="F68" i="36"/>
  <c r="C68" i="36"/>
  <c r="B68" i="36"/>
  <c r="E68" i="36" s="1"/>
  <c r="U67" i="36"/>
  <c r="T67" i="36"/>
  <c r="S67" i="36"/>
  <c r="R67" i="36"/>
  <c r="Q67" i="36"/>
  <c r="P67" i="36"/>
  <c r="E67" i="36"/>
  <c r="T66" i="36"/>
  <c r="S66" i="36"/>
  <c r="R66" i="36"/>
  <c r="Q66" i="36"/>
  <c r="P66" i="36"/>
  <c r="E66" i="36"/>
  <c r="U66" i="36" s="1"/>
  <c r="S65" i="36"/>
  <c r="R65" i="36"/>
  <c r="Q65" i="36"/>
  <c r="P65" i="36"/>
  <c r="E65" i="36"/>
  <c r="S64" i="36"/>
  <c r="R64" i="36"/>
  <c r="Q64" i="36"/>
  <c r="P64" i="36"/>
  <c r="E64" i="36"/>
  <c r="U63" i="36"/>
  <c r="S63" i="36"/>
  <c r="R63" i="36"/>
  <c r="Q63" i="36"/>
  <c r="P63" i="36"/>
  <c r="E63" i="36"/>
  <c r="R61" i="36"/>
  <c r="O61" i="36"/>
  <c r="N61" i="36"/>
  <c r="M61" i="36"/>
  <c r="S61" i="36" s="1"/>
  <c r="L61" i="36"/>
  <c r="K61" i="36"/>
  <c r="J61" i="36"/>
  <c r="I61" i="36"/>
  <c r="H61" i="36"/>
  <c r="P61" i="36" s="1"/>
  <c r="C61" i="36"/>
  <c r="B61" i="36"/>
  <c r="S60" i="36"/>
  <c r="R60" i="36"/>
  <c r="Q60" i="36"/>
  <c r="P60" i="36"/>
  <c r="E60" i="36"/>
  <c r="U60" i="36" s="1"/>
  <c r="U59" i="36"/>
  <c r="S59" i="36"/>
  <c r="R59" i="36"/>
  <c r="Q59" i="36"/>
  <c r="P59" i="36"/>
  <c r="E59" i="36"/>
  <c r="T59" i="36" s="1"/>
  <c r="S58" i="36"/>
  <c r="R58" i="36"/>
  <c r="Q58" i="36"/>
  <c r="P58" i="36"/>
  <c r="E58" i="36"/>
  <c r="U58" i="36" s="1"/>
  <c r="S57" i="36"/>
  <c r="R57" i="36"/>
  <c r="Q57" i="36"/>
  <c r="P57" i="36"/>
  <c r="E57" i="36"/>
  <c r="U57" i="36" s="1"/>
  <c r="O55" i="36"/>
  <c r="N55" i="36"/>
  <c r="M55" i="36"/>
  <c r="S55" i="36" s="1"/>
  <c r="L55" i="36"/>
  <c r="R55" i="36" s="1"/>
  <c r="K55" i="36"/>
  <c r="J55" i="36"/>
  <c r="I55" i="36"/>
  <c r="H55" i="36"/>
  <c r="G55" i="36"/>
  <c r="F55" i="36"/>
  <c r="C55" i="36"/>
  <c r="B55" i="36"/>
  <c r="T54" i="36"/>
  <c r="S54" i="36"/>
  <c r="R54" i="36"/>
  <c r="Q54" i="36"/>
  <c r="P54" i="36"/>
  <c r="E54" i="36"/>
  <c r="U54" i="36" s="1"/>
  <c r="S53" i="36"/>
  <c r="R53" i="36"/>
  <c r="Q53" i="36"/>
  <c r="P53" i="36"/>
  <c r="E53" i="36"/>
  <c r="S52" i="36"/>
  <c r="R52" i="36"/>
  <c r="Q52" i="36"/>
  <c r="P52" i="36"/>
  <c r="E52" i="36"/>
  <c r="S51" i="36"/>
  <c r="R51" i="36"/>
  <c r="Q51" i="36"/>
  <c r="P51" i="36"/>
  <c r="E51" i="36"/>
  <c r="T51" i="36" s="1"/>
  <c r="T50" i="36"/>
  <c r="S50" i="36"/>
  <c r="R50" i="36"/>
  <c r="Q50" i="36"/>
  <c r="P50" i="36"/>
  <c r="E50" i="36"/>
  <c r="U50" i="36" s="1"/>
  <c r="S49" i="36"/>
  <c r="R49" i="36"/>
  <c r="Q49" i="36"/>
  <c r="P49" i="36"/>
  <c r="E49" i="36"/>
  <c r="U49" i="36" s="1"/>
  <c r="U48" i="36"/>
  <c r="T48" i="36"/>
  <c r="S48" i="36"/>
  <c r="R48" i="36"/>
  <c r="Q48" i="36"/>
  <c r="P48" i="36"/>
  <c r="E48" i="36"/>
  <c r="U47" i="36"/>
  <c r="T47" i="36"/>
  <c r="S47" i="36"/>
  <c r="R47" i="36"/>
  <c r="Q47" i="36"/>
  <c r="P47" i="36"/>
  <c r="E47" i="36"/>
  <c r="T46" i="36"/>
  <c r="S46" i="36"/>
  <c r="R46" i="36"/>
  <c r="Q46" i="36"/>
  <c r="P46" i="36"/>
  <c r="E46" i="36"/>
  <c r="U46" i="36" s="1"/>
  <c r="S45" i="36"/>
  <c r="R45" i="36"/>
  <c r="Q45" i="36"/>
  <c r="P45" i="36"/>
  <c r="E45" i="36"/>
  <c r="S44" i="36"/>
  <c r="R44" i="36"/>
  <c r="Q44" i="36"/>
  <c r="P44" i="36"/>
  <c r="E44" i="36"/>
  <c r="S42" i="36"/>
  <c r="O42" i="36"/>
  <c r="N42" i="36"/>
  <c r="M42" i="36"/>
  <c r="L42" i="36"/>
  <c r="R42" i="36" s="1"/>
  <c r="K42" i="36"/>
  <c r="J42" i="36"/>
  <c r="I42" i="36"/>
  <c r="H42" i="36"/>
  <c r="G42" i="36"/>
  <c r="F42" i="36"/>
  <c r="C42" i="36"/>
  <c r="B42" i="36"/>
  <c r="S41" i="36"/>
  <c r="R41" i="36"/>
  <c r="Q41" i="36"/>
  <c r="P41" i="36"/>
  <c r="E41" i="36"/>
  <c r="U40" i="36"/>
  <c r="S40" i="36"/>
  <c r="R40" i="36"/>
  <c r="Q40" i="36"/>
  <c r="P40" i="36"/>
  <c r="E40" i="36"/>
  <c r="T40" i="36" s="1"/>
  <c r="S39" i="36"/>
  <c r="R39" i="36"/>
  <c r="Q39" i="36"/>
  <c r="P39" i="36"/>
  <c r="E39" i="36"/>
  <c r="T38" i="36"/>
  <c r="S38" i="36"/>
  <c r="R38" i="36"/>
  <c r="Q38" i="36"/>
  <c r="P38" i="36"/>
  <c r="E38" i="36"/>
  <c r="U38" i="36" s="1"/>
  <c r="U37" i="36"/>
  <c r="T37" i="36"/>
  <c r="S37" i="36"/>
  <c r="R37" i="36"/>
  <c r="Q37" i="36"/>
  <c r="P37" i="36"/>
  <c r="E37" i="36"/>
  <c r="R35" i="36"/>
  <c r="O35" i="36"/>
  <c r="S35" i="36" s="1"/>
  <c r="N35" i="36"/>
  <c r="M35" i="36"/>
  <c r="L35" i="36"/>
  <c r="K35" i="36"/>
  <c r="J35" i="36"/>
  <c r="I35" i="36"/>
  <c r="H35" i="36"/>
  <c r="P35" i="36" s="1"/>
  <c r="G35" i="36"/>
  <c r="F35" i="36"/>
  <c r="C35" i="36"/>
  <c r="B35" i="36"/>
  <c r="E35" i="36" s="1"/>
  <c r="U34" i="36"/>
  <c r="T34" i="36"/>
  <c r="S34" i="36"/>
  <c r="R34" i="36"/>
  <c r="Q34" i="36"/>
  <c r="P34" i="36"/>
  <c r="E34" i="36"/>
  <c r="O32" i="36"/>
  <c r="N32" i="36"/>
  <c r="M32" i="36"/>
  <c r="S32" i="36" s="1"/>
  <c r="L32" i="36"/>
  <c r="R32" i="36" s="1"/>
  <c r="K32" i="36"/>
  <c r="J32" i="36"/>
  <c r="I32" i="36"/>
  <c r="H32" i="36"/>
  <c r="G32" i="36"/>
  <c r="F32" i="36"/>
  <c r="C32" i="36"/>
  <c r="B32" i="36"/>
  <c r="U31" i="36"/>
  <c r="T31" i="36"/>
  <c r="S31" i="36"/>
  <c r="R31" i="36"/>
  <c r="Q31" i="36"/>
  <c r="P31" i="36"/>
  <c r="E31" i="36"/>
  <c r="U30" i="36"/>
  <c r="T30" i="36"/>
  <c r="S30" i="36"/>
  <c r="R30" i="36"/>
  <c r="Q30" i="36"/>
  <c r="P30" i="36"/>
  <c r="E30" i="36"/>
  <c r="T29" i="36"/>
  <c r="S29" i="36"/>
  <c r="R29" i="36"/>
  <c r="Q29" i="36"/>
  <c r="P29" i="36"/>
  <c r="E29" i="36"/>
  <c r="U29" i="36" s="1"/>
  <c r="S28" i="36"/>
  <c r="R28" i="36"/>
  <c r="Q28" i="36"/>
  <c r="P28" i="36"/>
  <c r="E28" i="36"/>
  <c r="V26" i="36"/>
  <c r="O26" i="36"/>
  <c r="N26" i="36"/>
  <c r="M26" i="36"/>
  <c r="S26" i="36" s="1"/>
  <c r="L26" i="36"/>
  <c r="R26" i="36" s="1"/>
  <c r="K26" i="36"/>
  <c r="J26" i="36"/>
  <c r="I26" i="36"/>
  <c r="H26" i="36"/>
  <c r="P26" i="36" s="1"/>
  <c r="G26" i="36"/>
  <c r="F26" i="36"/>
  <c r="C26" i="36"/>
  <c r="B26" i="36"/>
  <c r="E26" i="36" s="1"/>
  <c r="S25" i="36"/>
  <c r="R25" i="36"/>
  <c r="Q25" i="36"/>
  <c r="P25" i="36"/>
  <c r="E25" i="36"/>
  <c r="U25" i="36" s="1"/>
  <c r="S24" i="36"/>
  <c r="R24" i="36"/>
  <c r="Q24" i="36"/>
  <c r="P24" i="36"/>
  <c r="E24" i="36"/>
  <c r="S23" i="36"/>
  <c r="R23" i="36"/>
  <c r="Q23" i="36"/>
  <c r="P23" i="36"/>
  <c r="E23" i="36"/>
  <c r="U22" i="36"/>
  <c r="S22" i="36"/>
  <c r="R22" i="36"/>
  <c r="Q22" i="36"/>
  <c r="P22" i="36"/>
  <c r="E22" i="36"/>
  <c r="T22" i="36" s="1"/>
  <c r="U21" i="36"/>
  <c r="S21" i="36"/>
  <c r="R21" i="36"/>
  <c r="Q21" i="36"/>
  <c r="P21" i="36"/>
  <c r="E21" i="36"/>
  <c r="T21" i="36" s="1"/>
  <c r="T20" i="36"/>
  <c r="S20" i="36"/>
  <c r="R20" i="36"/>
  <c r="Q20" i="36"/>
  <c r="P20" i="36"/>
  <c r="E20" i="36"/>
  <c r="U20" i="36" s="1"/>
  <c r="U19" i="36"/>
  <c r="T19" i="36"/>
  <c r="S19" i="36"/>
  <c r="R19" i="36"/>
  <c r="Q19" i="36"/>
  <c r="P19" i="36"/>
  <c r="E19" i="36"/>
  <c r="R17" i="36"/>
  <c r="O17" i="36"/>
  <c r="S17" i="36" s="1"/>
  <c r="N17" i="36"/>
  <c r="M17" i="36"/>
  <c r="L17" i="36"/>
  <c r="K17" i="36"/>
  <c r="J17" i="36"/>
  <c r="I17" i="36"/>
  <c r="H17" i="36"/>
  <c r="P17" i="36" s="1"/>
  <c r="G17" i="36"/>
  <c r="F17" i="36"/>
  <c r="C17" i="36"/>
  <c r="B17" i="36"/>
  <c r="E17" i="36" s="1"/>
  <c r="U16" i="36"/>
  <c r="T16" i="36"/>
  <c r="S16" i="36"/>
  <c r="R16" i="36"/>
  <c r="Q16" i="36"/>
  <c r="P16" i="36"/>
  <c r="E16" i="36"/>
  <c r="U15" i="36"/>
  <c r="T15" i="36"/>
  <c r="S15" i="36"/>
  <c r="R15" i="36"/>
  <c r="Q15" i="36"/>
  <c r="P15" i="36"/>
  <c r="E15" i="36"/>
  <c r="T14" i="36"/>
  <c r="S14" i="36"/>
  <c r="R14" i="36"/>
  <c r="Q14" i="36"/>
  <c r="P14" i="36"/>
  <c r="E14" i="36"/>
  <c r="U14" i="36" s="1"/>
  <c r="S13" i="36"/>
  <c r="R13" i="36"/>
  <c r="Q13" i="36"/>
  <c r="P13" i="36"/>
  <c r="E13" i="36"/>
  <c r="S12" i="36"/>
  <c r="R12" i="36"/>
  <c r="Q12" i="36"/>
  <c r="P12" i="36"/>
  <c r="E12" i="36"/>
  <c r="U11" i="36"/>
  <c r="S11" i="36"/>
  <c r="R11" i="36"/>
  <c r="Q11" i="36"/>
  <c r="P11" i="36"/>
  <c r="E11" i="36"/>
  <c r="T11" i="36" s="1"/>
  <c r="U10" i="36"/>
  <c r="T10" i="36"/>
  <c r="S10" i="36"/>
  <c r="R10" i="36"/>
  <c r="Q10" i="36"/>
  <c r="P10" i="36"/>
  <c r="E10" i="36"/>
  <c r="T9" i="36"/>
  <c r="S9" i="36"/>
  <c r="R9" i="36"/>
  <c r="Q9" i="36"/>
  <c r="P9" i="36"/>
  <c r="E9" i="36"/>
  <c r="U9" i="36" s="1"/>
  <c r="U96" i="35"/>
  <c r="T96" i="35"/>
  <c r="S96" i="35"/>
  <c r="R96" i="35"/>
  <c r="Q96" i="35"/>
  <c r="P96" i="35"/>
  <c r="E96" i="35"/>
  <c r="U95" i="35"/>
  <c r="T95" i="35"/>
  <c r="S95" i="35"/>
  <c r="R95" i="35"/>
  <c r="Q95" i="35"/>
  <c r="P95" i="35"/>
  <c r="E95" i="35"/>
  <c r="T94" i="35"/>
  <c r="S94" i="35"/>
  <c r="R94" i="35"/>
  <c r="Q94" i="35"/>
  <c r="P94" i="35"/>
  <c r="E94" i="35"/>
  <c r="U94" i="35" s="1"/>
  <c r="S93" i="35"/>
  <c r="R93" i="35"/>
  <c r="Q93" i="35"/>
  <c r="P93" i="35"/>
  <c r="E93" i="35"/>
  <c r="S92" i="35"/>
  <c r="R92" i="35"/>
  <c r="Q92" i="35"/>
  <c r="P92" i="35"/>
  <c r="E92" i="35"/>
  <c r="U91" i="35"/>
  <c r="S91" i="35"/>
  <c r="R91" i="35"/>
  <c r="Q91" i="35"/>
  <c r="P91" i="35"/>
  <c r="E91" i="35"/>
  <c r="T91" i="35" s="1"/>
  <c r="U90" i="35"/>
  <c r="T90" i="35"/>
  <c r="S90" i="35"/>
  <c r="R90" i="35"/>
  <c r="Q90" i="35"/>
  <c r="P90" i="35"/>
  <c r="E90" i="35"/>
  <c r="T89" i="35"/>
  <c r="S89" i="35"/>
  <c r="R89" i="35"/>
  <c r="Q89" i="35"/>
  <c r="P89" i="35"/>
  <c r="E89" i="35"/>
  <c r="U89" i="35" s="1"/>
  <c r="U88" i="35"/>
  <c r="T88" i="35"/>
  <c r="S88" i="35"/>
  <c r="R88" i="35"/>
  <c r="R87" i="35" s="1"/>
  <c r="Q88" i="35"/>
  <c r="P88" i="35"/>
  <c r="E88" i="35"/>
  <c r="V75" i="35"/>
  <c r="S75" i="35"/>
  <c r="O75" i="35"/>
  <c r="N75" i="35"/>
  <c r="M75" i="35"/>
  <c r="L75" i="35"/>
  <c r="K75" i="35"/>
  <c r="J75" i="35"/>
  <c r="I75" i="35"/>
  <c r="H75" i="35"/>
  <c r="G75" i="35"/>
  <c r="F75" i="35"/>
  <c r="C75" i="35"/>
  <c r="B75" i="35"/>
  <c r="E75" i="35" s="1"/>
  <c r="O74" i="35"/>
  <c r="N74" i="35"/>
  <c r="M74" i="35"/>
  <c r="S74" i="35" s="1"/>
  <c r="L74" i="35"/>
  <c r="R74" i="35" s="1"/>
  <c r="K74" i="35"/>
  <c r="J74" i="35"/>
  <c r="I74" i="35"/>
  <c r="Q74" i="35" s="1"/>
  <c r="H74" i="35"/>
  <c r="G74" i="35"/>
  <c r="F74" i="35"/>
  <c r="C74" i="35"/>
  <c r="E74" i="35" s="1"/>
  <c r="B74" i="35"/>
  <c r="O73" i="35"/>
  <c r="N73" i="35"/>
  <c r="R73" i="35" s="1"/>
  <c r="M73" i="35"/>
  <c r="S73" i="35" s="1"/>
  <c r="L73" i="35"/>
  <c r="K73" i="35"/>
  <c r="J73" i="35"/>
  <c r="I73" i="35"/>
  <c r="H73" i="35"/>
  <c r="G73" i="35"/>
  <c r="F73" i="35"/>
  <c r="C73" i="35"/>
  <c r="B73" i="35"/>
  <c r="E73" i="35" s="1"/>
  <c r="U72" i="35"/>
  <c r="S72" i="35"/>
  <c r="R72" i="35"/>
  <c r="Q72" i="35"/>
  <c r="P72" i="35"/>
  <c r="E72" i="35"/>
  <c r="T72" i="35" s="1"/>
  <c r="U71" i="35"/>
  <c r="T71" i="35"/>
  <c r="S71" i="35"/>
  <c r="R71" i="35"/>
  <c r="Q71" i="35"/>
  <c r="P71" i="35"/>
  <c r="E71" i="35"/>
  <c r="V69" i="35"/>
  <c r="O69" i="35"/>
  <c r="N69" i="35"/>
  <c r="M69" i="35"/>
  <c r="S69" i="35" s="1"/>
  <c r="L69" i="35"/>
  <c r="R69" i="35" s="1"/>
  <c r="K69" i="35"/>
  <c r="J69" i="35"/>
  <c r="I69" i="35"/>
  <c r="H69" i="35"/>
  <c r="G69" i="35"/>
  <c r="F69" i="35"/>
  <c r="C69" i="35"/>
  <c r="B69" i="35"/>
  <c r="E69" i="35" s="1"/>
  <c r="O68" i="35"/>
  <c r="N68" i="35"/>
  <c r="M68" i="35"/>
  <c r="S68" i="35" s="1"/>
  <c r="L68" i="35"/>
  <c r="R68" i="35" s="1"/>
  <c r="K68" i="35"/>
  <c r="J68" i="35"/>
  <c r="I68" i="35"/>
  <c r="H68" i="35"/>
  <c r="G68" i="35"/>
  <c r="F68" i="35"/>
  <c r="C68" i="35"/>
  <c r="B68" i="35"/>
  <c r="S67" i="35"/>
  <c r="R67" i="35"/>
  <c r="Q67" i="35"/>
  <c r="P67" i="35"/>
  <c r="E67" i="35"/>
  <c r="U66" i="35"/>
  <c r="S66" i="35"/>
  <c r="R66" i="35"/>
  <c r="Q66" i="35"/>
  <c r="P66" i="35"/>
  <c r="E66" i="35"/>
  <c r="T66" i="35" s="1"/>
  <c r="U65" i="35"/>
  <c r="T65" i="35"/>
  <c r="S65" i="35"/>
  <c r="R65" i="35"/>
  <c r="Q65" i="35"/>
  <c r="P65" i="35"/>
  <c r="E65" i="35"/>
  <c r="T64" i="35"/>
  <c r="S64" i="35"/>
  <c r="R64" i="35"/>
  <c r="Q64" i="35"/>
  <c r="P64" i="35"/>
  <c r="E64" i="35"/>
  <c r="U64" i="35" s="1"/>
  <c r="S63" i="35"/>
  <c r="R63" i="35"/>
  <c r="Q63" i="35"/>
  <c r="P63" i="35"/>
  <c r="E63" i="35"/>
  <c r="U63" i="35" s="1"/>
  <c r="O61" i="35"/>
  <c r="N61" i="35"/>
  <c r="M61" i="35"/>
  <c r="S61" i="35" s="1"/>
  <c r="L61" i="35"/>
  <c r="R61" i="35" s="1"/>
  <c r="K61" i="35"/>
  <c r="J61" i="35"/>
  <c r="I61" i="35"/>
  <c r="H61" i="35"/>
  <c r="C61" i="35"/>
  <c r="B61" i="35"/>
  <c r="T60" i="35"/>
  <c r="S60" i="35"/>
  <c r="R60" i="35"/>
  <c r="Q60" i="35"/>
  <c r="P60" i="35"/>
  <c r="E60" i="35"/>
  <c r="U60" i="35" s="1"/>
  <c r="S59" i="35"/>
  <c r="R59" i="35"/>
  <c r="Q59" i="35"/>
  <c r="P59" i="35"/>
  <c r="E59" i="35"/>
  <c r="S58" i="35"/>
  <c r="R58" i="35"/>
  <c r="Q58" i="35"/>
  <c r="P58" i="35"/>
  <c r="E58" i="35"/>
  <c r="U57" i="35"/>
  <c r="S57" i="35"/>
  <c r="R57" i="35"/>
  <c r="Q57" i="35"/>
  <c r="P57" i="35"/>
  <c r="E57" i="35"/>
  <c r="T57" i="35" s="1"/>
  <c r="V55" i="35"/>
  <c r="O55" i="35"/>
  <c r="N55" i="35"/>
  <c r="M55" i="35"/>
  <c r="S55" i="35" s="1"/>
  <c r="L55" i="35"/>
  <c r="K55" i="35"/>
  <c r="J55" i="35"/>
  <c r="I55" i="35"/>
  <c r="H55" i="35"/>
  <c r="G55" i="35"/>
  <c r="F55" i="35"/>
  <c r="C55" i="35"/>
  <c r="B55" i="35"/>
  <c r="S54" i="35"/>
  <c r="R54" i="35"/>
  <c r="Q54" i="35"/>
  <c r="P54" i="35"/>
  <c r="E54" i="35"/>
  <c r="S53" i="35"/>
  <c r="R53" i="35"/>
  <c r="Q53" i="35"/>
  <c r="P53" i="35"/>
  <c r="E53" i="35"/>
  <c r="S52" i="35"/>
  <c r="R52" i="35"/>
  <c r="Q52" i="35"/>
  <c r="P52" i="35"/>
  <c r="E52" i="35"/>
  <c r="T52" i="35" s="1"/>
  <c r="U51" i="35"/>
  <c r="T51" i="35"/>
  <c r="S51" i="35"/>
  <c r="R51" i="35"/>
  <c r="Q51" i="35"/>
  <c r="P51" i="35"/>
  <c r="E51" i="35"/>
  <c r="S50" i="35"/>
  <c r="R50" i="35"/>
  <c r="Q50" i="35"/>
  <c r="P50" i="35"/>
  <c r="E50" i="35"/>
  <c r="U50" i="35" s="1"/>
  <c r="U49" i="35"/>
  <c r="S49" i="35"/>
  <c r="R49" i="35"/>
  <c r="Q49" i="35"/>
  <c r="P49" i="35"/>
  <c r="E49" i="35"/>
  <c r="T49" i="35" s="1"/>
  <c r="S48" i="35"/>
  <c r="R48" i="35"/>
  <c r="Q48" i="35"/>
  <c r="P48" i="35"/>
  <c r="E48" i="35"/>
  <c r="U48" i="35" s="1"/>
  <c r="S47" i="35"/>
  <c r="R47" i="35"/>
  <c r="Q47" i="35"/>
  <c r="P47" i="35"/>
  <c r="E47" i="35"/>
  <c r="S46" i="35"/>
  <c r="R46" i="35"/>
  <c r="Q46" i="35"/>
  <c r="P46" i="35"/>
  <c r="E46" i="35"/>
  <c r="S45" i="35"/>
  <c r="R45" i="35"/>
  <c r="Q45" i="35"/>
  <c r="U45" i="35" s="1"/>
  <c r="P45" i="35"/>
  <c r="E45" i="35"/>
  <c r="S44" i="35"/>
  <c r="R44" i="35"/>
  <c r="Q44" i="35"/>
  <c r="P44" i="35"/>
  <c r="E44" i="35"/>
  <c r="O42" i="35"/>
  <c r="N42" i="35"/>
  <c r="M42" i="35"/>
  <c r="S42" i="35" s="1"/>
  <c r="L42" i="35"/>
  <c r="R42" i="35" s="1"/>
  <c r="K42" i="35"/>
  <c r="J42" i="35"/>
  <c r="I42" i="35"/>
  <c r="H42" i="35"/>
  <c r="G42" i="35"/>
  <c r="F42" i="35"/>
  <c r="C42" i="35"/>
  <c r="B42" i="35"/>
  <c r="E42" i="35" s="1"/>
  <c r="S41" i="35"/>
  <c r="R41" i="35"/>
  <c r="Q41" i="35"/>
  <c r="P41" i="35"/>
  <c r="E41" i="35"/>
  <c r="U40" i="35"/>
  <c r="S40" i="35"/>
  <c r="R40" i="35"/>
  <c r="Q40" i="35"/>
  <c r="P40" i="35"/>
  <c r="E40" i="35"/>
  <c r="T40" i="35" s="1"/>
  <c r="U39" i="35"/>
  <c r="T39" i="35"/>
  <c r="S39" i="35"/>
  <c r="R39" i="35"/>
  <c r="Q39" i="35"/>
  <c r="P39" i="35"/>
  <c r="E39" i="35"/>
  <c r="U38" i="35"/>
  <c r="T38" i="35"/>
  <c r="S38" i="35"/>
  <c r="R38" i="35"/>
  <c r="Q38" i="35"/>
  <c r="P38" i="35"/>
  <c r="E38" i="35"/>
  <c r="T37" i="35"/>
  <c r="S37" i="35"/>
  <c r="R37" i="35"/>
  <c r="Q37" i="35"/>
  <c r="P37" i="35"/>
  <c r="E37" i="35"/>
  <c r="O35" i="35"/>
  <c r="N35" i="35"/>
  <c r="M35" i="35"/>
  <c r="S35" i="35" s="1"/>
  <c r="L35" i="35"/>
  <c r="K35" i="35"/>
  <c r="J35" i="35"/>
  <c r="I35" i="35"/>
  <c r="H35" i="35"/>
  <c r="G35" i="35"/>
  <c r="F35" i="35"/>
  <c r="E35" i="35"/>
  <c r="C35" i="35"/>
  <c r="B35" i="35"/>
  <c r="S34" i="35"/>
  <c r="R34" i="35"/>
  <c r="Q34" i="35"/>
  <c r="U34" i="35" s="1"/>
  <c r="P34" i="35"/>
  <c r="T34" i="35" s="1"/>
  <c r="E34" i="35"/>
  <c r="O32" i="35"/>
  <c r="N32" i="35"/>
  <c r="R32" i="35" s="1"/>
  <c r="M32" i="35"/>
  <c r="S32" i="35" s="1"/>
  <c r="L32" i="35"/>
  <c r="K32" i="35"/>
  <c r="J32" i="35"/>
  <c r="I32" i="35"/>
  <c r="H32" i="35"/>
  <c r="G32" i="35"/>
  <c r="F32" i="35"/>
  <c r="E32" i="35"/>
  <c r="C32" i="35"/>
  <c r="B32" i="35"/>
  <c r="S31" i="35"/>
  <c r="R31" i="35"/>
  <c r="Q31" i="35"/>
  <c r="U31" i="35" s="1"/>
  <c r="P31" i="35"/>
  <c r="T31" i="35" s="1"/>
  <c r="E31" i="35"/>
  <c r="S30" i="35"/>
  <c r="R30" i="35"/>
  <c r="Q30" i="35"/>
  <c r="P30" i="35"/>
  <c r="E30" i="35"/>
  <c r="S29" i="35"/>
  <c r="R29" i="35"/>
  <c r="Q29" i="35"/>
  <c r="P29" i="35"/>
  <c r="E29" i="35"/>
  <c r="U28" i="35"/>
  <c r="S28" i="35"/>
  <c r="R28" i="35"/>
  <c r="Q28" i="35"/>
  <c r="P28" i="35"/>
  <c r="E28" i="35"/>
  <c r="T28" i="35" s="1"/>
  <c r="S26" i="35"/>
  <c r="R26" i="35"/>
  <c r="O26" i="35"/>
  <c r="N26" i="35"/>
  <c r="M26" i="35"/>
  <c r="L26" i="35"/>
  <c r="K26" i="35"/>
  <c r="J26" i="35"/>
  <c r="I26" i="35"/>
  <c r="Q26" i="35" s="1"/>
  <c r="H26" i="35"/>
  <c r="P26" i="35" s="1"/>
  <c r="G26" i="35"/>
  <c r="F26" i="35"/>
  <c r="C26" i="35"/>
  <c r="B26" i="35"/>
  <c r="S25" i="35"/>
  <c r="R25" i="35"/>
  <c r="Q25" i="35"/>
  <c r="P25" i="35"/>
  <c r="E25" i="35"/>
  <c r="T25" i="35" s="1"/>
  <c r="S24" i="35"/>
  <c r="R24" i="35"/>
  <c r="Q24" i="35"/>
  <c r="P24" i="35"/>
  <c r="E24" i="35"/>
  <c r="T24" i="35" s="1"/>
  <c r="U23" i="35"/>
  <c r="T23" i="35"/>
  <c r="S23" i="35"/>
  <c r="R23" i="35"/>
  <c r="Q23" i="35"/>
  <c r="P23" i="35"/>
  <c r="E23" i="35"/>
  <c r="U22" i="35"/>
  <c r="T22" i="35"/>
  <c r="S22" i="35"/>
  <c r="R22" i="35"/>
  <c r="Q22" i="35"/>
  <c r="P22" i="35"/>
  <c r="E22" i="35"/>
  <c r="T21" i="35"/>
  <c r="S21" i="35"/>
  <c r="R21" i="35"/>
  <c r="Q21" i="35"/>
  <c r="P21" i="35"/>
  <c r="E21" i="35"/>
  <c r="U21" i="35" s="1"/>
  <c r="U20" i="35"/>
  <c r="T20" i="35"/>
  <c r="S20" i="35"/>
  <c r="R20" i="35"/>
  <c r="Q20" i="35"/>
  <c r="P20" i="35"/>
  <c r="E20" i="35"/>
  <c r="S19" i="35"/>
  <c r="R19" i="35"/>
  <c r="Q19" i="35"/>
  <c r="P19" i="35"/>
  <c r="E19" i="35"/>
  <c r="O17" i="35"/>
  <c r="N17" i="35"/>
  <c r="M17" i="35"/>
  <c r="S17" i="35" s="1"/>
  <c r="L17" i="35"/>
  <c r="R17" i="35" s="1"/>
  <c r="K17" i="35"/>
  <c r="J17" i="35"/>
  <c r="I17" i="35"/>
  <c r="Q17" i="35" s="1"/>
  <c r="H17" i="35"/>
  <c r="G17" i="35"/>
  <c r="F17" i="35"/>
  <c r="C17" i="35"/>
  <c r="E17" i="35" s="1"/>
  <c r="B17" i="35"/>
  <c r="S16" i="35"/>
  <c r="R16" i="35"/>
  <c r="Q16" i="35"/>
  <c r="P16" i="35"/>
  <c r="E16" i="35"/>
  <c r="S15" i="35"/>
  <c r="R15" i="35"/>
  <c r="Q15" i="35"/>
  <c r="P15" i="35"/>
  <c r="E15" i="35"/>
  <c r="U14" i="35"/>
  <c r="S14" i="35"/>
  <c r="R14" i="35"/>
  <c r="Q14" i="35"/>
  <c r="P14" i="35"/>
  <c r="E14" i="35"/>
  <c r="T14" i="35" s="1"/>
  <c r="U13" i="35"/>
  <c r="T13" i="35"/>
  <c r="S13" i="35"/>
  <c r="R13" i="35"/>
  <c r="Q13" i="35"/>
  <c r="P13" i="35"/>
  <c r="E13" i="35"/>
  <c r="U12" i="35"/>
  <c r="T12" i="35"/>
  <c r="S12" i="35"/>
  <c r="R12" i="35"/>
  <c r="Q12" i="35"/>
  <c r="P12" i="35"/>
  <c r="E12" i="35"/>
  <c r="U11" i="35"/>
  <c r="T11" i="35"/>
  <c r="S11" i="35"/>
  <c r="R11" i="35"/>
  <c r="Q11" i="35"/>
  <c r="P11" i="35"/>
  <c r="E11" i="35"/>
  <c r="T10" i="35"/>
  <c r="S10" i="35"/>
  <c r="R10" i="35"/>
  <c r="Q10" i="35"/>
  <c r="P10" i="35"/>
  <c r="E10" i="35"/>
  <c r="U9" i="35"/>
  <c r="T9" i="35"/>
  <c r="S9" i="35"/>
  <c r="R9" i="35"/>
  <c r="Q9" i="35"/>
  <c r="P9" i="35"/>
  <c r="E9" i="35"/>
  <c r="S96" i="34"/>
  <c r="R96" i="34"/>
  <c r="Q96" i="34"/>
  <c r="P96" i="34"/>
  <c r="E96" i="34"/>
  <c r="S95" i="34"/>
  <c r="R95" i="34"/>
  <c r="Q95" i="34"/>
  <c r="P95" i="34"/>
  <c r="E95" i="34"/>
  <c r="U94" i="34"/>
  <c r="S94" i="34"/>
  <c r="R94" i="34"/>
  <c r="Q94" i="34"/>
  <c r="P94" i="34"/>
  <c r="E94" i="34"/>
  <c r="T94" i="34" s="1"/>
  <c r="U93" i="34"/>
  <c r="T93" i="34"/>
  <c r="S93" i="34"/>
  <c r="R93" i="34"/>
  <c r="Q93" i="34"/>
  <c r="P93" i="34"/>
  <c r="E93" i="34"/>
  <c r="U92" i="34"/>
  <c r="T92" i="34"/>
  <c r="S92" i="34"/>
  <c r="R92" i="34"/>
  <c r="Q92" i="34"/>
  <c r="P92" i="34"/>
  <c r="E92" i="34"/>
  <c r="U91" i="34"/>
  <c r="T91" i="34"/>
  <c r="S91" i="34"/>
  <c r="R91" i="34"/>
  <c r="Q91" i="34"/>
  <c r="P91" i="34"/>
  <c r="E91" i="34"/>
  <c r="T90" i="34"/>
  <c r="S90" i="34"/>
  <c r="R90" i="34"/>
  <c r="Q90" i="34"/>
  <c r="P90" i="34"/>
  <c r="E90" i="34"/>
  <c r="U90" i="34" s="1"/>
  <c r="U89" i="34"/>
  <c r="T89" i="34"/>
  <c r="S89" i="34"/>
  <c r="R89" i="34"/>
  <c r="Q89" i="34"/>
  <c r="P89" i="34"/>
  <c r="E89" i="34"/>
  <c r="S88" i="34"/>
  <c r="R88" i="34"/>
  <c r="Q88" i="34"/>
  <c r="P88" i="34"/>
  <c r="P87" i="34" s="1"/>
  <c r="E88" i="34"/>
  <c r="W75" i="34"/>
  <c r="V75" i="34"/>
  <c r="O75" i="34"/>
  <c r="S75" i="34" s="1"/>
  <c r="N75" i="34"/>
  <c r="M75" i="34"/>
  <c r="L75" i="34"/>
  <c r="K75" i="34"/>
  <c r="J75" i="34"/>
  <c r="I75" i="34"/>
  <c r="H75" i="34"/>
  <c r="G75" i="34"/>
  <c r="F75" i="34"/>
  <c r="C75" i="34"/>
  <c r="B75" i="34"/>
  <c r="R74" i="34"/>
  <c r="O74" i="34"/>
  <c r="N74" i="34"/>
  <c r="M74" i="34"/>
  <c r="L74" i="34"/>
  <c r="K74" i="34"/>
  <c r="J74" i="34"/>
  <c r="I74" i="34"/>
  <c r="H74" i="34"/>
  <c r="P74" i="34" s="1"/>
  <c r="G74" i="34"/>
  <c r="F74" i="34"/>
  <c r="C74" i="34"/>
  <c r="E74" i="34" s="1"/>
  <c r="B74" i="34"/>
  <c r="S73" i="34"/>
  <c r="R73" i="34"/>
  <c r="O73" i="34"/>
  <c r="N73" i="34"/>
  <c r="M73" i="34"/>
  <c r="L73" i="34"/>
  <c r="K73" i="34"/>
  <c r="J73" i="34"/>
  <c r="I73" i="34"/>
  <c r="Q73" i="34" s="1"/>
  <c r="H73" i="34"/>
  <c r="P73" i="34" s="1"/>
  <c r="G73" i="34"/>
  <c r="F73" i="34"/>
  <c r="C73" i="34"/>
  <c r="B73" i="34"/>
  <c r="E73" i="34" s="1"/>
  <c r="U72" i="34"/>
  <c r="T72" i="34"/>
  <c r="S72" i="34"/>
  <c r="R72" i="34"/>
  <c r="Q72" i="34"/>
  <c r="P72" i="34"/>
  <c r="E72" i="34"/>
  <c r="U71" i="34"/>
  <c r="T71" i="34"/>
  <c r="S71" i="34"/>
  <c r="R71" i="34"/>
  <c r="Q71" i="34"/>
  <c r="P71" i="34"/>
  <c r="E71" i="34"/>
  <c r="W69" i="34"/>
  <c r="V69" i="34"/>
  <c r="O69" i="34"/>
  <c r="N69" i="34"/>
  <c r="R69" i="34" s="1"/>
  <c r="M69" i="34"/>
  <c r="L69" i="34"/>
  <c r="K69" i="34"/>
  <c r="J69" i="34"/>
  <c r="I69" i="34"/>
  <c r="H69" i="34"/>
  <c r="G69" i="34"/>
  <c r="F69" i="34"/>
  <c r="C69" i="34"/>
  <c r="B69" i="34"/>
  <c r="O68" i="34"/>
  <c r="N68" i="34"/>
  <c r="M68" i="34"/>
  <c r="S68" i="34" s="1"/>
  <c r="L68" i="34"/>
  <c r="R68" i="34" s="1"/>
  <c r="K68" i="34"/>
  <c r="J68" i="34"/>
  <c r="I68" i="34"/>
  <c r="H68" i="34"/>
  <c r="G68" i="34"/>
  <c r="F68" i="34"/>
  <c r="C68" i="34"/>
  <c r="B68" i="34"/>
  <c r="E68" i="34" s="1"/>
  <c r="U67" i="34"/>
  <c r="S67" i="34"/>
  <c r="R67" i="34"/>
  <c r="Q67" i="34"/>
  <c r="P67" i="34"/>
  <c r="E67" i="34"/>
  <c r="T67" i="34" s="1"/>
  <c r="U66" i="34"/>
  <c r="T66" i="34"/>
  <c r="S66" i="34"/>
  <c r="R66" i="34"/>
  <c r="Q66" i="34"/>
  <c r="P66" i="34"/>
  <c r="E66" i="34"/>
  <c r="U65" i="34"/>
  <c r="T65" i="34"/>
  <c r="S65" i="34"/>
  <c r="R65" i="34"/>
  <c r="Q65" i="34"/>
  <c r="P65" i="34"/>
  <c r="E65" i="34"/>
  <c r="U64" i="34"/>
  <c r="S64" i="34"/>
  <c r="R64" i="34"/>
  <c r="Q64" i="34"/>
  <c r="P64" i="34"/>
  <c r="E64" i="34"/>
  <c r="T64" i="34" s="1"/>
  <c r="S63" i="34"/>
  <c r="R63" i="34"/>
  <c r="Q63" i="34"/>
  <c r="P63" i="34"/>
  <c r="E63" i="34"/>
  <c r="U63" i="34" s="1"/>
  <c r="O61" i="34"/>
  <c r="N61" i="34"/>
  <c r="M61" i="34"/>
  <c r="S61" i="34" s="1"/>
  <c r="L61" i="34"/>
  <c r="R61" i="34" s="1"/>
  <c r="K61" i="34"/>
  <c r="J61" i="34"/>
  <c r="I61" i="34"/>
  <c r="H61" i="34"/>
  <c r="C61" i="34"/>
  <c r="E61" i="34" s="1"/>
  <c r="B61" i="34"/>
  <c r="S60" i="34"/>
  <c r="R60" i="34"/>
  <c r="Q60" i="34"/>
  <c r="P60" i="34"/>
  <c r="E60" i="34"/>
  <c r="S59" i="34"/>
  <c r="R59" i="34"/>
  <c r="Q59" i="34"/>
  <c r="P59" i="34"/>
  <c r="E59" i="34"/>
  <c r="U58" i="34"/>
  <c r="S58" i="34"/>
  <c r="R58" i="34"/>
  <c r="Q58" i="34"/>
  <c r="P58" i="34"/>
  <c r="E58" i="34"/>
  <c r="T58" i="34" s="1"/>
  <c r="S57" i="34"/>
  <c r="R57" i="34"/>
  <c r="Q57" i="34"/>
  <c r="P57" i="34"/>
  <c r="E57" i="34"/>
  <c r="U57" i="34" s="1"/>
  <c r="O55" i="34"/>
  <c r="N55" i="34"/>
  <c r="M55" i="34"/>
  <c r="S55" i="34" s="1"/>
  <c r="L55" i="34"/>
  <c r="R55" i="34" s="1"/>
  <c r="K55" i="34"/>
  <c r="J55" i="34"/>
  <c r="I55" i="34"/>
  <c r="H55" i="34"/>
  <c r="G55" i="34"/>
  <c r="F55" i="34"/>
  <c r="C55" i="34"/>
  <c r="B55" i="34"/>
  <c r="U54" i="34"/>
  <c r="T54" i="34"/>
  <c r="S54" i="34"/>
  <c r="R54" i="34"/>
  <c r="Q54" i="34"/>
  <c r="P54" i="34"/>
  <c r="E54" i="34"/>
  <c r="U53" i="34"/>
  <c r="T53" i="34"/>
  <c r="S53" i="34"/>
  <c r="R53" i="34"/>
  <c r="Q53" i="34"/>
  <c r="P53" i="34"/>
  <c r="E53" i="34"/>
  <c r="S52" i="34"/>
  <c r="R52" i="34"/>
  <c r="Q52" i="34"/>
  <c r="P52" i="34"/>
  <c r="E52" i="34"/>
  <c r="T52" i="34" s="1"/>
  <c r="T51" i="34"/>
  <c r="S51" i="34"/>
  <c r="R51" i="34"/>
  <c r="Q51" i="34"/>
  <c r="P51" i="34"/>
  <c r="E51" i="34"/>
  <c r="U51" i="34" s="1"/>
  <c r="U50" i="34"/>
  <c r="S50" i="34"/>
  <c r="R50" i="34"/>
  <c r="Q50" i="34"/>
  <c r="P50" i="34"/>
  <c r="E50" i="34"/>
  <c r="T50" i="34" s="1"/>
  <c r="S49" i="34"/>
  <c r="R49" i="34"/>
  <c r="Q49" i="34"/>
  <c r="P49" i="34"/>
  <c r="E49" i="34"/>
  <c r="S48" i="34"/>
  <c r="R48" i="34"/>
  <c r="Q48" i="34"/>
  <c r="P48" i="34"/>
  <c r="E48" i="34"/>
  <c r="S47" i="34"/>
  <c r="R47" i="34"/>
  <c r="Q47" i="34"/>
  <c r="P47" i="34"/>
  <c r="E47" i="34"/>
  <c r="T47" i="34" s="1"/>
  <c r="U46" i="34"/>
  <c r="T46" i="34"/>
  <c r="S46" i="34"/>
  <c r="R46" i="34"/>
  <c r="Q46" i="34"/>
  <c r="P46" i="34"/>
  <c r="E46" i="34"/>
  <c r="U45" i="34"/>
  <c r="T45" i="34"/>
  <c r="S45" i="34"/>
  <c r="R45" i="34"/>
  <c r="Q45" i="34"/>
  <c r="P45" i="34"/>
  <c r="E45" i="34"/>
  <c r="U44" i="34"/>
  <c r="S44" i="34"/>
  <c r="R44" i="34"/>
  <c r="Q44" i="34"/>
  <c r="P44" i="34"/>
  <c r="E44" i="34"/>
  <c r="T44" i="34" s="1"/>
  <c r="O42" i="34"/>
  <c r="S42" i="34" s="1"/>
  <c r="N42" i="34"/>
  <c r="M42" i="34"/>
  <c r="L42" i="34"/>
  <c r="R42" i="34" s="1"/>
  <c r="K42" i="34"/>
  <c r="J42" i="34"/>
  <c r="I42" i="34"/>
  <c r="H42" i="34"/>
  <c r="G42" i="34"/>
  <c r="F42" i="34"/>
  <c r="C42" i="34"/>
  <c r="B42" i="34"/>
  <c r="E42" i="34" s="1"/>
  <c r="U41" i="34"/>
  <c r="S41" i="34"/>
  <c r="R41" i="34"/>
  <c r="Q41" i="34"/>
  <c r="P41" i="34"/>
  <c r="E41" i="34"/>
  <c r="T41" i="34" s="1"/>
  <c r="T40" i="34"/>
  <c r="S40" i="34"/>
  <c r="R40" i="34"/>
  <c r="Q40" i="34"/>
  <c r="U40" i="34" s="1"/>
  <c r="P40" i="34"/>
  <c r="E40" i="34"/>
  <c r="U39" i="34"/>
  <c r="T39" i="34"/>
  <c r="S39" i="34"/>
  <c r="R39" i="34"/>
  <c r="Q39" i="34"/>
  <c r="P39" i="34"/>
  <c r="E39" i="34"/>
  <c r="S38" i="34"/>
  <c r="R38" i="34"/>
  <c r="Q38" i="34"/>
  <c r="P38" i="34"/>
  <c r="E38" i="34"/>
  <c r="S37" i="34"/>
  <c r="R37" i="34"/>
  <c r="Q37" i="34"/>
  <c r="P37" i="34"/>
  <c r="E37" i="34"/>
  <c r="S35" i="34"/>
  <c r="O35" i="34"/>
  <c r="N35" i="34"/>
  <c r="M35" i="34"/>
  <c r="L35" i="34"/>
  <c r="R35" i="34" s="1"/>
  <c r="K35" i="34"/>
  <c r="J35" i="34"/>
  <c r="I35" i="34"/>
  <c r="Q35" i="34" s="1"/>
  <c r="H35" i="34"/>
  <c r="G35" i="34"/>
  <c r="F35" i="34"/>
  <c r="C35" i="34"/>
  <c r="B35" i="34"/>
  <c r="E35" i="34" s="1"/>
  <c r="S34" i="34"/>
  <c r="R34" i="34"/>
  <c r="Q34" i="34"/>
  <c r="P34" i="34"/>
  <c r="E34" i="34"/>
  <c r="S32" i="34"/>
  <c r="O32" i="34"/>
  <c r="N32" i="34"/>
  <c r="M32" i="34"/>
  <c r="L32" i="34"/>
  <c r="R32" i="34" s="1"/>
  <c r="K32" i="34"/>
  <c r="J32" i="34"/>
  <c r="I32" i="34"/>
  <c r="Q32" i="34" s="1"/>
  <c r="H32" i="34"/>
  <c r="P32" i="34" s="1"/>
  <c r="G32" i="34"/>
  <c r="F32" i="34"/>
  <c r="C32" i="34"/>
  <c r="B32" i="34"/>
  <c r="S31" i="34"/>
  <c r="R31" i="34"/>
  <c r="Q31" i="34"/>
  <c r="P31" i="34"/>
  <c r="E31" i="34"/>
  <c r="U30" i="34"/>
  <c r="S30" i="34"/>
  <c r="R30" i="34"/>
  <c r="Q30" i="34"/>
  <c r="P30" i="34"/>
  <c r="E30" i="34"/>
  <c r="T30" i="34" s="1"/>
  <c r="U29" i="34"/>
  <c r="S29" i="34"/>
  <c r="R29" i="34"/>
  <c r="Q29" i="34"/>
  <c r="P29" i="34"/>
  <c r="E29" i="34"/>
  <c r="T29" i="34" s="1"/>
  <c r="U28" i="34"/>
  <c r="T28" i="34"/>
  <c r="S28" i="34"/>
  <c r="R28" i="34"/>
  <c r="Q28" i="34"/>
  <c r="P28" i="34"/>
  <c r="E28" i="34"/>
  <c r="W26" i="34"/>
  <c r="V26" i="34"/>
  <c r="S26" i="34"/>
  <c r="O26" i="34"/>
  <c r="N26" i="34"/>
  <c r="M26" i="34"/>
  <c r="L26" i="34"/>
  <c r="R26" i="34" s="1"/>
  <c r="K26" i="34"/>
  <c r="J26" i="34"/>
  <c r="I26" i="34"/>
  <c r="Q26" i="34" s="1"/>
  <c r="H26" i="34"/>
  <c r="G26" i="34"/>
  <c r="F26" i="34"/>
  <c r="C26" i="34"/>
  <c r="B26" i="34"/>
  <c r="E26" i="34" s="1"/>
  <c r="U25" i="34"/>
  <c r="S25" i="34"/>
  <c r="R25" i="34"/>
  <c r="Q25" i="34"/>
  <c r="P25" i="34"/>
  <c r="E25" i="34"/>
  <c r="T25" i="34" s="1"/>
  <c r="U24" i="34"/>
  <c r="T24" i="34"/>
  <c r="S24" i="34"/>
  <c r="R24" i="34"/>
  <c r="Q24" i="34"/>
  <c r="P24" i="34"/>
  <c r="E24" i="34"/>
  <c r="U23" i="34"/>
  <c r="T23" i="34"/>
  <c r="S23" i="34"/>
  <c r="R23" i="34"/>
  <c r="Q23" i="34"/>
  <c r="P23" i="34"/>
  <c r="E23" i="34"/>
  <c r="U22" i="34"/>
  <c r="S22" i="34"/>
  <c r="R22" i="34"/>
  <c r="Q22" i="34"/>
  <c r="P22" i="34"/>
  <c r="E22" i="34"/>
  <c r="T22" i="34" s="1"/>
  <c r="U21" i="34"/>
  <c r="T21" i="34"/>
  <c r="S21" i="34"/>
  <c r="R21" i="34"/>
  <c r="Q21" i="34"/>
  <c r="P21" i="34"/>
  <c r="E21" i="34"/>
  <c r="U20" i="34"/>
  <c r="T20" i="34"/>
  <c r="S20" i="34"/>
  <c r="R20" i="34"/>
  <c r="Q20" i="34"/>
  <c r="P20" i="34"/>
  <c r="E20" i="34"/>
  <c r="S19" i="34"/>
  <c r="R19" i="34"/>
  <c r="Q19" i="34"/>
  <c r="P19" i="34"/>
  <c r="E19" i="34"/>
  <c r="O17" i="34"/>
  <c r="N17" i="34"/>
  <c r="M17" i="34"/>
  <c r="S17" i="34" s="1"/>
  <c r="L17" i="34"/>
  <c r="R17" i="34" s="1"/>
  <c r="K17" i="34"/>
  <c r="J17" i="34"/>
  <c r="I17" i="34"/>
  <c r="Q17" i="34" s="1"/>
  <c r="H17" i="34"/>
  <c r="P17" i="34" s="1"/>
  <c r="G17" i="34"/>
  <c r="F17" i="34"/>
  <c r="E17" i="34"/>
  <c r="C17" i="34"/>
  <c r="B17" i="34"/>
  <c r="S16" i="34"/>
  <c r="R16" i="34"/>
  <c r="Q16" i="34"/>
  <c r="P16" i="34"/>
  <c r="E16" i="34"/>
  <c r="S15" i="34"/>
  <c r="R15" i="34"/>
  <c r="Q15" i="34"/>
  <c r="P15" i="34"/>
  <c r="E15" i="34"/>
  <c r="U14" i="34"/>
  <c r="S14" i="34"/>
  <c r="R14" i="34"/>
  <c r="Q14" i="34"/>
  <c r="P14" i="34"/>
  <c r="E14" i="34"/>
  <c r="T14" i="34" s="1"/>
  <c r="U13" i="34"/>
  <c r="T13" i="34"/>
  <c r="S13" i="34"/>
  <c r="R13" i="34"/>
  <c r="Q13" i="34"/>
  <c r="P13" i="34"/>
  <c r="E13" i="34"/>
  <c r="U12" i="34"/>
  <c r="T12" i="34"/>
  <c r="S12" i="34"/>
  <c r="R12" i="34"/>
  <c r="Q12" i="34"/>
  <c r="P12" i="34"/>
  <c r="E12" i="34"/>
  <c r="U11" i="34"/>
  <c r="T11" i="34"/>
  <c r="S11" i="34"/>
  <c r="R11" i="34"/>
  <c r="Q11" i="34"/>
  <c r="P11" i="34"/>
  <c r="E11" i="34"/>
  <c r="T10" i="34"/>
  <c r="S10" i="34"/>
  <c r="R10" i="34"/>
  <c r="Q10" i="34"/>
  <c r="U10" i="34" s="1"/>
  <c r="P10" i="34"/>
  <c r="E10" i="34"/>
  <c r="U9" i="34"/>
  <c r="T9" i="34"/>
  <c r="S9" i="34"/>
  <c r="R9" i="34"/>
  <c r="Q9" i="34"/>
  <c r="P9" i="34"/>
  <c r="E9" i="34"/>
  <c r="S96" i="33"/>
  <c r="R96" i="33"/>
  <c r="Q96" i="33"/>
  <c r="P96" i="33"/>
  <c r="E96" i="33"/>
  <c r="S95" i="33"/>
  <c r="R95" i="33"/>
  <c r="Q95" i="33"/>
  <c r="P95" i="33"/>
  <c r="E95" i="33"/>
  <c r="U94" i="33"/>
  <c r="S94" i="33"/>
  <c r="R94" i="33"/>
  <c r="Q94" i="33"/>
  <c r="P94" i="33"/>
  <c r="E94" i="33"/>
  <c r="T94" i="33" s="1"/>
  <c r="U93" i="33"/>
  <c r="T93" i="33"/>
  <c r="S93" i="33"/>
  <c r="R93" i="33"/>
  <c r="Q93" i="33"/>
  <c r="P93" i="33"/>
  <c r="E93" i="33"/>
  <c r="U92" i="33"/>
  <c r="T92" i="33"/>
  <c r="S92" i="33"/>
  <c r="R92" i="33"/>
  <c r="Q92" i="33"/>
  <c r="P92" i="33"/>
  <c r="E92" i="33"/>
  <c r="U91" i="33"/>
  <c r="T91" i="33"/>
  <c r="S91" i="33"/>
  <c r="R91" i="33"/>
  <c r="Q91" i="33"/>
  <c r="P91" i="33"/>
  <c r="E91" i="33"/>
  <c r="U90" i="33"/>
  <c r="T90" i="33"/>
  <c r="S90" i="33"/>
  <c r="R90" i="33"/>
  <c r="Q90" i="33"/>
  <c r="P90" i="33"/>
  <c r="E90" i="33"/>
  <c r="U89" i="33"/>
  <c r="T89" i="33"/>
  <c r="S89" i="33"/>
  <c r="R89" i="33"/>
  <c r="Q89" i="33"/>
  <c r="P89" i="33"/>
  <c r="E89" i="33"/>
  <c r="S88" i="33"/>
  <c r="R88" i="33"/>
  <c r="Q88" i="33"/>
  <c r="P88" i="33"/>
  <c r="P87" i="33" s="1"/>
  <c r="E88" i="33"/>
  <c r="V75" i="33"/>
  <c r="O75" i="33"/>
  <c r="N75" i="33"/>
  <c r="M75" i="33"/>
  <c r="L75" i="33"/>
  <c r="K75" i="33"/>
  <c r="J75" i="33"/>
  <c r="I75" i="33"/>
  <c r="H75" i="33"/>
  <c r="G75" i="33"/>
  <c r="F75" i="33"/>
  <c r="C75" i="33"/>
  <c r="B75" i="33"/>
  <c r="O74" i="33"/>
  <c r="S74" i="33" s="1"/>
  <c r="N74" i="33"/>
  <c r="R74" i="33" s="1"/>
  <c r="M74" i="33"/>
  <c r="L74" i="33"/>
  <c r="K74" i="33"/>
  <c r="J74" i="33"/>
  <c r="I74" i="33"/>
  <c r="H74" i="33"/>
  <c r="G74" i="33"/>
  <c r="F74" i="33"/>
  <c r="C74" i="33"/>
  <c r="B74" i="33"/>
  <c r="E74" i="33" s="1"/>
  <c r="R73" i="33"/>
  <c r="O73" i="33"/>
  <c r="S73" i="33" s="1"/>
  <c r="N73" i="33"/>
  <c r="M73" i="33"/>
  <c r="L73" i="33"/>
  <c r="K73" i="33"/>
  <c r="J73" i="33"/>
  <c r="I73" i="33"/>
  <c r="Q73" i="33" s="1"/>
  <c r="H73" i="33"/>
  <c r="P73" i="33" s="1"/>
  <c r="G73" i="33"/>
  <c r="F73" i="33"/>
  <c r="C73" i="33"/>
  <c r="B73" i="33"/>
  <c r="E73" i="33" s="1"/>
  <c r="U72" i="33"/>
  <c r="T72" i="33"/>
  <c r="S72" i="33"/>
  <c r="R72" i="33"/>
  <c r="Q72" i="33"/>
  <c r="P72" i="33"/>
  <c r="E72" i="33"/>
  <c r="T71" i="33"/>
  <c r="S71" i="33"/>
  <c r="R71" i="33"/>
  <c r="Q71" i="33"/>
  <c r="U71" i="33" s="1"/>
  <c r="P71" i="33"/>
  <c r="E71" i="33"/>
  <c r="V69" i="33"/>
  <c r="O69" i="33"/>
  <c r="N69" i="33"/>
  <c r="R69" i="33" s="1"/>
  <c r="M69" i="33"/>
  <c r="L69" i="33"/>
  <c r="K69" i="33"/>
  <c r="J69" i="33"/>
  <c r="I69" i="33"/>
  <c r="H69" i="33"/>
  <c r="G69" i="33"/>
  <c r="F69" i="33"/>
  <c r="C69" i="33"/>
  <c r="B69" i="33"/>
  <c r="O68" i="33"/>
  <c r="N68" i="33"/>
  <c r="M68" i="33"/>
  <c r="S68" i="33" s="1"/>
  <c r="L68" i="33"/>
  <c r="R68" i="33" s="1"/>
  <c r="K68" i="33"/>
  <c r="J68" i="33"/>
  <c r="I68" i="33"/>
  <c r="H68" i="33"/>
  <c r="G68" i="33"/>
  <c r="F68" i="33"/>
  <c r="C68" i="33"/>
  <c r="B68" i="33"/>
  <c r="E68" i="33" s="1"/>
  <c r="U67" i="33"/>
  <c r="T67" i="33"/>
  <c r="S67" i="33"/>
  <c r="R67" i="33"/>
  <c r="Q67" i="33"/>
  <c r="P67" i="33"/>
  <c r="E67" i="33"/>
  <c r="U66" i="33"/>
  <c r="T66" i="33"/>
  <c r="S66" i="33"/>
  <c r="R66" i="33"/>
  <c r="Q66" i="33"/>
  <c r="P66" i="33"/>
  <c r="E66" i="33"/>
  <c r="U65" i="33"/>
  <c r="T65" i="33"/>
  <c r="S65" i="33"/>
  <c r="R65" i="33"/>
  <c r="Q65" i="33"/>
  <c r="P65" i="33"/>
  <c r="E65" i="33"/>
  <c r="U64" i="33"/>
  <c r="T64" i="33"/>
  <c r="S64" i="33"/>
  <c r="R64" i="33"/>
  <c r="Q64" i="33"/>
  <c r="P64" i="33"/>
  <c r="E64" i="33"/>
  <c r="S63" i="33"/>
  <c r="R63" i="33"/>
  <c r="Q63" i="33"/>
  <c r="P63" i="33"/>
  <c r="E63" i="33"/>
  <c r="O61" i="33"/>
  <c r="N61" i="33"/>
  <c r="M61" i="33"/>
  <c r="S61" i="33" s="1"/>
  <c r="L61" i="33"/>
  <c r="R61" i="33" s="1"/>
  <c r="K61" i="33"/>
  <c r="J61" i="33"/>
  <c r="I61" i="33"/>
  <c r="H61" i="33"/>
  <c r="C61" i="33"/>
  <c r="B61" i="33"/>
  <c r="E61" i="33" s="1"/>
  <c r="U60" i="33"/>
  <c r="S60" i="33"/>
  <c r="R60" i="33"/>
  <c r="Q60" i="33"/>
  <c r="P60" i="33"/>
  <c r="E60" i="33"/>
  <c r="T60" i="33" s="1"/>
  <c r="U59" i="33"/>
  <c r="T59" i="33"/>
  <c r="S59" i="33"/>
  <c r="R59" i="33"/>
  <c r="Q59" i="33"/>
  <c r="P59" i="33"/>
  <c r="E59" i="33"/>
  <c r="U58" i="33"/>
  <c r="S58" i="33"/>
  <c r="R58" i="33"/>
  <c r="Q58" i="33"/>
  <c r="P58" i="33"/>
  <c r="E58" i="33"/>
  <c r="T58" i="33" s="1"/>
  <c r="U57" i="33"/>
  <c r="T57" i="33"/>
  <c r="S57" i="33"/>
  <c r="R57" i="33"/>
  <c r="Q57" i="33"/>
  <c r="P57" i="33"/>
  <c r="E57" i="33"/>
  <c r="S55" i="33"/>
  <c r="R55" i="33"/>
  <c r="O55" i="33"/>
  <c r="N55" i="33"/>
  <c r="M55" i="33"/>
  <c r="L55" i="33"/>
  <c r="K55" i="33"/>
  <c r="J55" i="33"/>
  <c r="I55" i="33"/>
  <c r="H55" i="33"/>
  <c r="P55" i="33" s="1"/>
  <c r="G55" i="33"/>
  <c r="F55" i="33"/>
  <c r="C55" i="33"/>
  <c r="B55" i="33"/>
  <c r="E55" i="33" s="1"/>
  <c r="U54" i="33"/>
  <c r="T54" i="33"/>
  <c r="S54" i="33"/>
  <c r="R54" i="33"/>
  <c r="Q54" i="33"/>
  <c r="P54" i="33"/>
  <c r="E54" i="33"/>
  <c r="U53" i="33"/>
  <c r="T53" i="33"/>
  <c r="S53" i="33"/>
  <c r="R53" i="33"/>
  <c r="Q53" i="33"/>
  <c r="P53" i="33"/>
  <c r="E53" i="33"/>
  <c r="S52" i="33"/>
  <c r="R52" i="33"/>
  <c r="Q52" i="33"/>
  <c r="P52" i="33"/>
  <c r="E52" i="33"/>
  <c r="U52" i="33" s="1"/>
  <c r="S51" i="33"/>
  <c r="R51" i="33"/>
  <c r="Q51" i="33"/>
  <c r="P51" i="33"/>
  <c r="E51" i="33"/>
  <c r="S50" i="33"/>
  <c r="R50" i="33"/>
  <c r="Q50" i="33"/>
  <c r="P50" i="33"/>
  <c r="E50" i="33"/>
  <c r="U49" i="33"/>
  <c r="S49" i="33"/>
  <c r="R49" i="33"/>
  <c r="Q49" i="33"/>
  <c r="P49" i="33"/>
  <c r="E49" i="33"/>
  <c r="T49" i="33" s="1"/>
  <c r="S48" i="33"/>
  <c r="R48" i="33"/>
  <c r="Q48" i="33"/>
  <c r="P48" i="33"/>
  <c r="E48" i="33"/>
  <c r="U48" i="33" s="1"/>
  <c r="U47" i="33"/>
  <c r="S47" i="33"/>
  <c r="R47" i="33"/>
  <c r="Q47" i="33"/>
  <c r="P47" i="33"/>
  <c r="E47" i="33"/>
  <c r="T47" i="33" s="1"/>
  <c r="U46" i="33"/>
  <c r="T46" i="33"/>
  <c r="S46" i="33"/>
  <c r="R46" i="33"/>
  <c r="Q46" i="33"/>
  <c r="P46" i="33"/>
  <c r="E46" i="33"/>
  <c r="U45" i="33"/>
  <c r="T45" i="33"/>
  <c r="S45" i="33"/>
  <c r="R45" i="33"/>
  <c r="Q45" i="33"/>
  <c r="P45" i="33"/>
  <c r="E45" i="33"/>
  <c r="S44" i="33"/>
  <c r="R44" i="33"/>
  <c r="Q44" i="33"/>
  <c r="P44" i="33"/>
  <c r="E44" i="33"/>
  <c r="U44" i="33" s="1"/>
  <c r="O42" i="33"/>
  <c r="N42" i="33"/>
  <c r="M42" i="33"/>
  <c r="S42" i="33" s="1"/>
  <c r="L42" i="33"/>
  <c r="K42" i="33"/>
  <c r="J42" i="33"/>
  <c r="I42" i="33"/>
  <c r="H42" i="33"/>
  <c r="P42" i="33" s="1"/>
  <c r="G42" i="33"/>
  <c r="F42" i="33"/>
  <c r="C42" i="33"/>
  <c r="B42" i="33"/>
  <c r="E42" i="33" s="1"/>
  <c r="U41" i="33"/>
  <c r="T41" i="33"/>
  <c r="S41" i="33"/>
  <c r="R41" i="33"/>
  <c r="Q41" i="33"/>
  <c r="P41" i="33"/>
  <c r="E41" i="33"/>
  <c r="S40" i="33"/>
  <c r="R40" i="33"/>
  <c r="Q40" i="33"/>
  <c r="P40" i="33"/>
  <c r="E40" i="33"/>
  <c r="S39" i="33"/>
  <c r="R39" i="33"/>
  <c r="Q39" i="33"/>
  <c r="P39" i="33"/>
  <c r="E39" i="33"/>
  <c r="U38" i="33"/>
  <c r="S38" i="33"/>
  <c r="R38" i="33"/>
  <c r="Q38" i="33"/>
  <c r="P38" i="33"/>
  <c r="E38" i="33"/>
  <c r="T38" i="33" s="1"/>
  <c r="U37" i="33"/>
  <c r="T37" i="33"/>
  <c r="S37" i="33"/>
  <c r="R37" i="33"/>
  <c r="Q37" i="33"/>
  <c r="P37" i="33"/>
  <c r="E37" i="33"/>
  <c r="S35" i="33"/>
  <c r="R35" i="33"/>
  <c r="O35" i="33"/>
  <c r="N35" i="33"/>
  <c r="M35" i="33"/>
  <c r="L35" i="33"/>
  <c r="K35" i="33"/>
  <c r="J35" i="33"/>
  <c r="I35" i="33"/>
  <c r="Q35" i="33" s="1"/>
  <c r="H35" i="33"/>
  <c r="P35" i="33" s="1"/>
  <c r="G35" i="33"/>
  <c r="F35" i="33"/>
  <c r="C35" i="33"/>
  <c r="B35" i="33"/>
  <c r="E35" i="33" s="1"/>
  <c r="U34" i="33"/>
  <c r="T34" i="33"/>
  <c r="S34" i="33"/>
  <c r="R34" i="33"/>
  <c r="Q34" i="33"/>
  <c r="P34" i="33"/>
  <c r="E34" i="33"/>
  <c r="R32" i="33"/>
  <c r="O32" i="33"/>
  <c r="N32" i="33"/>
  <c r="M32" i="33"/>
  <c r="S32" i="33" s="1"/>
  <c r="L32" i="33"/>
  <c r="K32" i="33"/>
  <c r="J32" i="33"/>
  <c r="I32" i="33"/>
  <c r="H32" i="33"/>
  <c r="G32" i="33"/>
  <c r="F32" i="33"/>
  <c r="C32" i="33"/>
  <c r="B32" i="33"/>
  <c r="U31" i="33"/>
  <c r="T31" i="33"/>
  <c r="S31" i="33"/>
  <c r="R31" i="33"/>
  <c r="Q31" i="33"/>
  <c r="P31" i="33"/>
  <c r="E31" i="33"/>
  <c r="U30" i="33"/>
  <c r="T30" i="33"/>
  <c r="S30" i="33"/>
  <c r="R30" i="33"/>
  <c r="Q30" i="33"/>
  <c r="P30" i="33"/>
  <c r="E30" i="33"/>
  <c r="U29" i="33"/>
  <c r="S29" i="33"/>
  <c r="R29" i="33"/>
  <c r="Q29" i="33"/>
  <c r="P29" i="33"/>
  <c r="E29" i="33"/>
  <c r="T29" i="33" s="1"/>
  <c r="T28" i="33"/>
  <c r="S28" i="33"/>
  <c r="R28" i="33"/>
  <c r="Q28" i="33"/>
  <c r="P28" i="33"/>
  <c r="E28" i="33"/>
  <c r="U28" i="33" s="1"/>
  <c r="V26" i="33"/>
  <c r="S26" i="33"/>
  <c r="R26" i="33"/>
  <c r="O26" i="33"/>
  <c r="N26" i="33"/>
  <c r="M26" i="33"/>
  <c r="L26" i="33"/>
  <c r="K26" i="33"/>
  <c r="J26" i="33"/>
  <c r="I26" i="33"/>
  <c r="Q26" i="33" s="1"/>
  <c r="H26" i="33"/>
  <c r="P26" i="33" s="1"/>
  <c r="G26" i="33"/>
  <c r="F26" i="33"/>
  <c r="C26" i="33"/>
  <c r="B26" i="33"/>
  <c r="E26" i="33" s="1"/>
  <c r="U25" i="33"/>
  <c r="T25" i="33"/>
  <c r="S25" i="33"/>
  <c r="R25" i="33"/>
  <c r="Q25" i="33"/>
  <c r="P25" i="33"/>
  <c r="E25" i="33"/>
  <c r="U24" i="33"/>
  <c r="T24" i="33"/>
  <c r="S24" i="33"/>
  <c r="R24" i="33"/>
  <c r="Q24" i="33"/>
  <c r="P24" i="33"/>
  <c r="E24" i="33"/>
  <c r="S23" i="33"/>
  <c r="R23" i="33"/>
  <c r="Q23" i="33"/>
  <c r="U23" i="33" s="1"/>
  <c r="P23" i="33"/>
  <c r="T23" i="33" s="1"/>
  <c r="E23" i="33"/>
  <c r="S22" i="33"/>
  <c r="R22" i="33"/>
  <c r="Q22" i="33"/>
  <c r="P22" i="33"/>
  <c r="E22" i="33"/>
  <c r="S21" i="33"/>
  <c r="R21" i="33"/>
  <c r="Q21" i="33"/>
  <c r="P21" i="33"/>
  <c r="E21" i="33"/>
  <c r="U20" i="33"/>
  <c r="S20" i="33"/>
  <c r="R20" i="33"/>
  <c r="Q20" i="33"/>
  <c r="P20" i="33"/>
  <c r="E20" i="33"/>
  <c r="T20" i="33" s="1"/>
  <c r="U19" i="33"/>
  <c r="T19" i="33"/>
  <c r="S19" i="33"/>
  <c r="R19" i="33"/>
  <c r="Q19" i="33"/>
  <c r="P19" i="33"/>
  <c r="E19" i="33"/>
  <c r="S17" i="33"/>
  <c r="R17" i="33"/>
  <c r="O17" i="33"/>
  <c r="N17" i="33"/>
  <c r="M17" i="33"/>
  <c r="L17" i="33"/>
  <c r="K17" i="33"/>
  <c r="J17" i="33"/>
  <c r="I17" i="33"/>
  <c r="Q17" i="33" s="1"/>
  <c r="H17" i="33"/>
  <c r="G17" i="33"/>
  <c r="F17" i="33"/>
  <c r="C17" i="33"/>
  <c r="B17" i="33"/>
  <c r="E17" i="33" s="1"/>
  <c r="U16" i="33"/>
  <c r="T16" i="33"/>
  <c r="S16" i="33"/>
  <c r="R16" i="33"/>
  <c r="Q16" i="33"/>
  <c r="P16" i="33"/>
  <c r="E16" i="33"/>
  <c r="U15" i="33"/>
  <c r="T15" i="33"/>
  <c r="S15" i="33"/>
  <c r="R15" i="33"/>
  <c r="Q15" i="33"/>
  <c r="P15" i="33"/>
  <c r="E15" i="33"/>
  <c r="U14" i="33"/>
  <c r="T14" i="33"/>
  <c r="S14" i="33"/>
  <c r="R14" i="33"/>
  <c r="Q14" i="33"/>
  <c r="P14" i="33"/>
  <c r="E14" i="33"/>
  <c r="U13" i="33"/>
  <c r="T13" i="33"/>
  <c r="S13" i="33"/>
  <c r="R13" i="33"/>
  <c r="Q13" i="33"/>
  <c r="P13" i="33"/>
  <c r="E13" i="33"/>
  <c r="U12" i="33"/>
  <c r="T12" i="33"/>
  <c r="S12" i="33"/>
  <c r="R12" i="33"/>
  <c r="Q12" i="33"/>
  <c r="P12" i="33"/>
  <c r="E12" i="33"/>
  <c r="S11" i="33"/>
  <c r="R11" i="33"/>
  <c r="Q11" i="33"/>
  <c r="P11" i="33"/>
  <c r="E11" i="33"/>
  <c r="S10" i="33"/>
  <c r="R10" i="33"/>
  <c r="Q10" i="33"/>
  <c r="P10" i="33"/>
  <c r="E10" i="33"/>
  <c r="U9" i="33"/>
  <c r="S9" i="33"/>
  <c r="R9" i="33"/>
  <c r="Q9" i="33"/>
  <c r="P9" i="33"/>
  <c r="E9" i="33"/>
  <c r="U96" i="32"/>
  <c r="T96" i="32"/>
  <c r="S96" i="32"/>
  <c r="R96" i="32"/>
  <c r="Q96" i="32"/>
  <c r="P96" i="32"/>
  <c r="E96" i="32"/>
  <c r="U95" i="32"/>
  <c r="T95" i="32"/>
  <c r="S95" i="32"/>
  <c r="R95" i="32"/>
  <c r="Q95" i="32"/>
  <c r="P95" i="32"/>
  <c r="E95" i="32"/>
  <c r="U94" i="32"/>
  <c r="T94" i="32"/>
  <c r="S94" i="32"/>
  <c r="R94" i="32"/>
  <c r="Q94" i="32"/>
  <c r="P94" i="32"/>
  <c r="E94" i="32"/>
  <c r="U93" i="32"/>
  <c r="T93" i="32"/>
  <c r="S93" i="32"/>
  <c r="R93" i="32"/>
  <c r="Q93" i="32"/>
  <c r="P93" i="32"/>
  <c r="E93" i="32"/>
  <c r="U92" i="32"/>
  <c r="T92" i="32"/>
  <c r="S92" i="32"/>
  <c r="R92" i="32"/>
  <c r="Q92" i="32"/>
  <c r="P92" i="32"/>
  <c r="E92" i="32"/>
  <c r="S91" i="32"/>
  <c r="R91" i="32"/>
  <c r="Q91" i="32"/>
  <c r="P91" i="32"/>
  <c r="E91" i="32"/>
  <c r="S90" i="32"/>
  <c r="R90" i="32"/>
  <c r="Q90" i="32"/>
  <c r="P90" i="32"/>
  <c r="E90" i="32"/>
  <c r="U89" i="32"/>
  <c r="S89" i="32"/>
  <c r="R89" i="32"/>
  <c r="Q89" i="32"/>
  <c r="P89" i="32"/>
  <c r="E89" i="32"/>
  <c r="T89" i="32" s="1"/>
  <c r="U88" i="32"/>
  <c r="T88" i="32"/>
  <c r="S88" i="32"/>
  <c r="R88" i="32"/>
  <c r="Q88" i="32"/>
  <c r="P88" i="32"/>
  <c r="E88" i="32"/>
  <c r="V75" i="32"/>
  <c r="O75" i="32"/>
  <c r="N75" i="32"/>
  <c r="M75" i="32"/>
  <c r="L75" i="32"/>
  <c r="K75" i="32"/>
  <c r="J75" i="32"/>
  <c r="I75" i="32"/>
  <c r="H75" i="32"/>
  <c r="G75" i="32"/>
  <c r="F75" i="32"/>
  <c r="C75" i="32"/>
  <c r="B75" i="32"/>
  <c r="S74" i="32"/>
  <c r="O74" i="32"/>
  <c r="N74" i="32"/>
  <c r="M74" i="32"/>
  <c r="L74" i="32"/>
  <c r="R74" i="32" s="1"/>
  <c r="K74" i="32"/>
  <c r="J74" i="32"/>
  <c r="I74" i="32"/>
  <c r="H74" i="32"/>
  <c r="G74" i="32"/>
  <c r="F74" i="32"/>
  <c r="C74" i="32"/>
  <c r="B74" i="32"/>
  <c r="O73" i="32"/>
  <c r="N73" i="32"/>
  <c r="M73" i="32"/>
  <c r="S73" i="32" s="1"/>
  <c r="L73" i="32"/>
  <c r="R73" i="32" s="1"/>
  <c r="K73" i="32"/>
  <c r="J73" i="32"/>
  <c r="I73" i="32"/>
  <c r="Q73" i="32" s="1"/>
  <c r="H73" i="32"/>
  <c r="P73" i="32" s="1"/>
  <c r="G73" i="32"/>
  <c r="F73" i="32"/>
  <c r="C73" i="32"/>
  <c r="E73" i="32" s="1"/>
  <c r="B73" i="32"/>
  <c r="S72" i="32"/>
  <c r="R72" i="32"/>
  <c r="Q72" i="32"/>
  <c r="P72" i="32"/>
  <c r="E72" i="32"/>
  <c r="S71" i="32"/>
  <c r="R71" i="32"/>
  <c r="Q71" i="32"/>
  <c r="P71" i="32"/>
  <c r="E71" i="32"/>
  <c r="V69" i="32"/>
  <c r="O69" i="32"/>
  <c r="N69" i="32"/>
  <c r="M69" i="32"/>
  <c r="L69" i="32"/>
  <c r="K69" i="32"/>
  <c r="J69" i="32"/>
  <c r="I69" i="32"/>
  <c r="H69" i="32"/>
  <c r="G69" i="32"/>
  <c r="F69" i="32"/>
  <c r="C69" i="32"/>
  <c r="B69" i="32"/>
  <c r="R68" i="32"/>
  <c r="O68" i="32"/>
  <c r="N68" i="32"/>
  <c r="M68" i="32"/>
  <c r="S68" i="32" s="1"/>
  <c r="L68" i="32"/>
  <c r="K68" i="32"/>
  <c r="J68" i="32"/>
  <c r="I68" i="32"/>
  <c r="H68" i="32"/>
  <c r="G68" i="32"/>
  <c r="F68" i="32"/>
  <c r="E68" i="32"/>
  <c r="C68" i="32"/>
  <c r="B68" i="32"/>
  <c r="U67" i="32"/>
  <c r="T67" i="32"/>
  <c r="S67" i="32"/>
  <c r="R67" i="32"/>
  <c r="Q67" i="32"/>
  <c r="P67" i="32"/>
  <c r="E67" i="32"/>
  <c r="S66" i="32"/>
  <c r="R66" i="32"/>
  <c r="Q66" i="32"/>
  <c r="P66" i="32"/>
  <c r="E66" i="32"/>
  <c r="S65" i="32"/>
  <c r="R65" i="32"/>
  <c r="Q65" i="32"/>
  <c r="P65" i="32"/>
  <c r="E65" i="32"/>
  <c r="S64" i="32"/>
  <c r="R64" i="32"/>
  <c r="Q64" i="32"/>
  <c r="P64" i="32"/>
  <c r="E64" i="32"/>
  <c r="T64" i="32" s="1"/>
  <c r="S63" i="32"/>
  <c r="R63" i="32"/>
  <c r="Q63" i="32"/>
  <c r="P63" i="32"/>
  <c r="E63" i="32"/>
  <c r="U63" i="32" s="1"/>
  <c r="O61" i="32"/>
  <c r="N61" i="32"/>
  <c r="M61" i="32"/>
  <c r="S61" i="32" s="1"/>
  <c r="L61" i="32"/>
  <c r="R61" i="32" s="1"/>
  <c r="K61" i="32"/>
  <c r="J61" i="32"/>
  <c r="I61" i="32"/>
  <c r="H61" i="32"/>
  <c r="C61" i="32"/>
  <c r="B61" i="32"/>
  <c r="E61" i="32" s="1"/>
  <c r="U60" i="32"/>
  <c r="S60" i="32"/>
  <c r="R60" i="32"/>
  <c r="Q60" i="32"/>
  <c r="P60" i="32"/>
  <c r="E60" i="32"/>
  <c r="T60" i="32" s="1"/>
  <c r="T59" i="32"/>
  <c r="S59" i="32"/>
  <c r="R59" i="32"/>
  <c r="Q59" i="32"/>
  <c r="P59" i="32"/>
  <c r="E59" i="32"/>
  <c r="U59" i="32" s="1"/>
  <c r="U58" i="32"/>
  <c r="S58" i="32"/>
  <c r="R58" i="32"/>
  <c r="Q58" i="32"/>
  <c r="P58" i="32"/>
  <c r="E58" i="32"/>
  <c r="T58" i="32" s="1"/>
  <c r="S57" i="32"/>
  <c r="R57" i="32"/>
  <c r="Q57" i="32"/>
  <c r="P57" i="32"/>
  <c r="E57" i="32"/>
  <c r="O55" i="32"/>
  <c r="N55" i="32"/>
  <c r="M55" i="32"/>
  <c r="S55" i="32" s="1"/>
  <c r="L55" i="32"/>
  <c r="R55" i="32" s="1"/>
  <c r="K55" i="32"/>
  <c r="J55" i="32"/>
  <c r="I55" i="32"/>
  <c r="H55" i="32"/>
  <c r="G55" i="32"/>
  <c r="F55" i="32"/>
  <c r="C55" i="32"/>
  <c r="B55" i="32"/>
  <c r="S54" i="32"/>
  <c r="R54" i="32"/>
  <c r="Q54" i="32"/>
  <c r="P54" i="32"/>
  <c r="E54" i="32"/>
  <c r="S53" i="32"/>
  <c r="R53" i="32"/>
  <c r="Q53" i="32"/>
  <c r="P53" i="32"/>
  <c r="E53" i="32"/>
  <c r="S52" i="32"/>
  <c r="R52" i="32"/>
  <c r="Q52" i="32"/>
  <c r="P52" i="32"/>
  <c r="E52" i="32"/>
  <c r="T52" i="32" s="1"/>
  <c r="U51" i="32"/>
  <c r="S51" i="32"/>
  <c r="R51" i="32"/>
  <c r="Q51" i="32"/>
  <c r="P51" i="32"/>
  <c r="E51" i="32"/>
  <c r="T51" i="32" s="1"/>
  <c r="U50" i="32"/>
  <c r="T50" i="32"/>
  <c r="S50" i="32"/>
  <c r="R50" i="32"/>
  <c r="Q50" i="32"/>
  <c r="P50" i="32"/>
  <c r="E50" i="32"/>
  <c r="U49" i="32"/>
  <c r="T49" i="32"/>
  <c r="S49" i="32"/>
  <c r="R49" i="32"/>
  <c r="Q49" i="32"/>
  <c r="P49" i="32"/>
  <c r="E49" i="32"/>
  <c r="U48" i="32"/>
  <c r="T48" i="32"/>
  <c r="S48" i="32"/>
  <c r="R48" i="32"/>
  <c r="Q48" i="32"/>
  <c r="P48" i="32"/>
  <c r="E48" i="32"/>
  <c r="S47" i="32"/>
  <c r="R47" i="32"/>
  <c r="Q47" i="32"/>
  <c r="P47" i="32"/>
  <c r="E47" i="32"/>
  <c r="U47" i="32" s="1"/>
  <c r="S46" i="32"/>
  <c r="R46" i="32"/>
  <c r="Q46" i="32"/>
  <c r="P46" i="32"/>
  <c r="E46" i="32"/>
  <c r="S45" i="32"/>
  <c r="R45" i="32"/>
  <c r="Q45" i="32"/>
  <c r="P45" i="32"/>
  <c r="E45" i="32"/>
  <c r="U44" i="32"/>
  <c r="S44" i="32"/>
  <c r="R44" i="32"/>
  <c r="Q44" i="32"/>
  <c r="P44" i="32"/>
  <c r="E44" i="32"/>
  <c r="T44" i="32" s="1"/>
  <c r="V42" i="32"/>
  <c r="O42" i="32"/>
  <c r="N42" i="32"/>
  <c r="M42" i="32"/>
  <c r="S42" i="32" s="1"/>
  <c r="L42" i="32"/>
  <c r="R42" i="32" s="1"/>
  <c r="K42" i="32"/>
  <c r="J42" i="32"/>
  <c r="I42" i="32"/>
  <c r="H42" i="32"/>
  <c r="G42" i="32"/>
  <c r="F42" i="32"/>
  <c r="C42" i="32"/>
  <c r="B42" i="32"/>
  <c r="S41" i="32"/>
  <c r="R41" i="32"/>
  <c r="Q41" i="32"/>
  <c r="P41" i="32"/>
  <c r="E41" i="32"/>
  <c r="U40" i="32"/>
  <c r="S40" i="32"/>
  <c r="R40" i="32"/>
  <c r="Q40" i="32"/>
  <c r="P40" i="32"/>
  <c r="E40" i="32"/>
  <c r="T40" i="32" s="1"/>
  <c r="U39" i="32"/>
  <c r="T39" i="32"/>
  <c r="S39" i="32"/>
  <c r="R39" i="32"/>
  <c r="Q39" i="32"/>
  <c r="P39" i="32"/>
  <c r="E39" i="32"/>
  <c r="U38" i="32"/>
  <c r="T38" i="32"/>
  <c r="S38" i="32"/>
  <c r="R38" i="32"/>
  <c r="Q38" i="32"/>
  <c r="P38" i="32"/>
  <c r="E38" i="32"/>
  <c r="U37" i="32"/>
  <c r="T37" i="32"/>
  <c r="S37" i="32"/>
  <c r="R37" i="32"/>
  <c r="Q37" i="32"/>
  <c r="P37" i="32"/>
  <c r="E37" i="32"/>
  <c r="S35" i="32"/>
  <c r="R35" i="32"/>
  <c r="O35" i="32"/>
  <c r="N35" i="32"/>
  <c r="M35" i="32"/>
  <c r="L35" i="32"/>
  <c r="K35" i="32"/>
  <c r="J35" i="32"/>
  <c r="I35" i="32"/>
  <c r="H35" i="32"/>
  <c r="P35" i="32" s="1"/>
  <c r="G35" i="32"/>
  <c r="F35" i="32"/>
  <c r="C35" i="32"/>
  <c r="B35" i="32"/>
  <c r="E35" i="32" s="1"/>
  <c r="U34" i="32"/>
  <c r="T34" i="32"/>
  <c r="S34" i="32"/>
  <c r="R34" i="32"/>
  <c r="Q34" i="32"/>
  <c r="P34" i="32"/>
  <c r="E34" i="32"/>
  <c r="S32" i="32"/>
  <c r="R32" i="32"/>
  <c r="O32" i="32"/>
  <c r="N32" i="32"/>
  <c r="M32" i="32"/>
  <c r="L32" i="32"/>
  <c r="K32" i="32"/>
  <c r="J32" i="32"/>
  <c r="I32" i="32"/>
  <c r="H32" i="32"/>
  <c r="P32" i="32" s="1"/>
  <c r="G32" i="32"/>
  <c r="F32" i="32"/>
  <c r="C32" i="32"/>
  <c r="B32" i="32"/>
  <c r="U31" i="32"/>
  <c r="T31" i="32"/>
  <c r="S31" i="32"/>
  <c r="R31" i="32"/>
  <c r="Q31" i="32"/>
  <c r="P31" i="32"/>
  <c r="E31" i="32"/>
  <c r="U30" i="32"/>
  <c r="T30" i="32"/>
  <c r="S30" i="32"/>
  <c r="R30" i="32"/>
  <c r="Q30" i="32"/>
  <c r="P30" i="32"/>
  <c r="E30" i="32"/>
  <c r="S29" i="32"/>
  <c r="R29" i="32"/>
  <c r="Q29" i="32"/>
  <c r="P29" i="32"/>
  <c r="E29" i="32"/>
  <c r="U29" i="32" s="1"/>
  <c r="S28" i="32"/>
  <c r="R28" i="32"/>
  <c r="Q28" i="32"/>
  <c r="P28" i="32"/>
  <c r="E28" i="32"/>
  <c r="V26" i="32"/>
  <c r="O26" i="32"/>
  <c r="N26" i="32"/>
  <c r="R26" i="32" s="1"/>
  <c r="M26" i="32"/>
  <c r="L26" i="32"/>
  <c r="K26" i="32"/>
  <c r="J26" i="32"/>
  <c r="I26" i="32"/>
  <c r="H26" i="32"/>
  <c r="G26" i="32"/>
  <c r="F26" i="32"/>
  <c r="E26" i="32"/>
  <c r="C26" i="32"/>
  <c r="B26" i="32"/>
  <c r="U25" i="32"/>
  <c r="T25" i="32"/>
  <c r="S25" i="32"/>
  <c r="R25" i="32"/>
  <c r="Q25" i="32"/>
  <c r="P25" i="32"/>
  <c r="E25" i="32"/>
  <c r="S24" i="32"/>
  <c r="R24" i="32"/>
  <c r="Q24" i="32"/>
  <c r="P24" i="32"/>
  <c r="E24" i="32"/>
  <c r="S23" i="32"/>
  <c r="R23" i="32"/>
  <c r="Q23" i="32"/>
  <c r="P23" i="32"/>
  <c r="E23" i="32"/>
  <c r="U22" i="32"/>
  <c r="S22" i="32"/>
  <c r="R22" i="32"/>
  <c r="Q22" i="32"/>
  <c r="P22" i="32"/>
  <c r="E22" i="32"/>
  <c r="T22" i="32" s="1"/>
  <c r="U21" i="32"/>
  <c r="T21" i="32"/>
  <c r="S21" i="32"/>
  <c r="R21" i="32"/>
  <c r="Q21" i="32"/>
  <c r="P21" i="32"/>
  <c r="E21" i="32"/>
  <c r="U20" i="32"/>
  <c r="T20" i="32"/>
  <c r="S20" i="32"/>
  <c r="R20" i="32"/>
  <c r="Q20" i="32"/>
  <c r="P20" i="32"/>
  <c r="E20" i="32"/>
  <c r="U19" i="32"/>
  <c r="T19" i="32"/>
  <c r="S19" i="32"/>
  <c r="R19" i="32"/>
  <c r="Q19" i="32"/>
  <c r="P19" i="32"/>
  <c r="E19" i="32"/>
  <c r="V17" i="32"/>
  <c r="S17" i="32"/>
  <c r="R17" i="32"/>
  <c r="O17" i="32"/>
  <c r="N17" i="32"/>
  <c r="M17" i="32"/>
  <c r="L17" i="32"/>
  <c r="K17" i="32"/>
  <c r="J17" i="32"/>
  <c r="I17" i="32"/>
  <c r="Q17" i="32" s="1"/>
  <c r="H17" i="32"/>
  <c r="P17" i="32" s="1"/>
  <c r="G17" i="32"/>
  <c r="F17" i="32"/>
  <c r="C17" i="32"/>
  <c r="B17" i="32"/>
  <c r="E17" i="32" s="1"/>
  <c r="U16" i="32"/>
  <c r="T16" i="32"/>
  <c r="S16" i="32"/>
  <c r="R16" i="32"/>
  <c r="Q16" i="32"/>
  <c r="P16" i="32"/>
  <c r="E16" i="32"/>
  <c r="U15" i="32"/>
  <c r="T15" i="32"/>
  <c r="S15" i="32"/>
  <c r="R15" i="32"/>
  <c r="Q15" i="32"/>
  <c r="P15" i="32"/>
  <c r="E15" i="32"/>
  <c r="T14" i="32"/>
  <c r="S14" i="32"/>
  <c r="R14" i="32"/>
  <c r="Q14" i="32"/>
  <c r="U14" i="32" s="1"/>
  <c r="P14" i="32"/>
  <c r="E14" i="32"/>
  <c r="U13" i="32"/>
  <c r="T13" i="32"/>
  <c r="S13" i="32"/>
  <c r="R13" i="32"/>
  <c r="Q13" i="32"/>
  <c r="P13" i="32"/>
  <c r="E13" i="32"/>
  <c r="S12" i="32"/>
  <c r="R12" i="32"/>
  <c r="Q12" i="32"/>
  <c r="P12" i="32"/>
  <c r="E12" i="32"/>
  <c r="S11" i="32"/>
  <c r="R11" i="32"/>
  <c r="Q11" i="32"/>
  <c r="P11" i="32"/>
  <c r="E11" i="32"/>
  <c r="U10" i="32"/>
  <c r="S10" i="32"/>
  <c r="R10" i="32"/>
  <c r="Q10" i="32"/>
  <c r="P10" i="32"/>
  <c r="E10" i="32"/>
  <c r="T10" i="32" s="1"/>
  <c r="U9" i="32"/>
  <c r="T9" i="32"/>
  <c r="S9" i="32"/>
  <c r="R9" i="32"/>
  <c r="Q9" i="32"/>
  <c r="P9" i="32"/>
  <c r="E9" i="32"/>
  <c r="U96" i="31"/>
  <c r="T96" i="31"/>
  <c r="S96" i="31"/>
  <c r="R96" i="31"/>
  <c r="Q96" i="31"/>
  <c r="P96" i="31"/>
  <c r="E96" i="31"/>
  <c r="U95" i="31"/>
  <c r="T95" i="31"/>
  <c r="S95" i="31"/>
  <c r="R95" i="31"/>
  <c r="Q95" i="31"/>
  <c r="P95" i="31"/>
  <c r="E95" i="31"/>
  <c r="U94" i="31"/>
  <c r="T94" i="31"/>
  <c r="S94" i="31"/>
  <c r="R94" i="31"/>
  <c r="Q94" i="31"/>
  <c r="P94" i="31"/>
  <c r="E94" i="31"/>
  <c r="U93" i="31"/>
  <c r="T93" i="31"/>
  <c r="S93" i="31"/>
  <c r="R93" i="31"/>
  <c r="Q93" i="31"/>
  <c r="P93" i="31"/>
  <c r="E93" i="31"/>
  <c r="S92" i="31"/>
  <c r="R92" i="31"/>
  <c r="Q92" i="31"/>
  <c r="P92" i="31"/>
  <c r="E92" i="31"/>
  <c r="S91" i="31"/>
  <c r="R91" i="31"/>
  <c r="Q91" i="31"/>
  <c r="P91" i="31"/>
  <c r="E91" i="31"/>
  <c r="U90" i="31"/>
  <c r="S90" i="31"/>
  <c r="R90" i="31"/>
  <c r="Q90" i="31"/>
  <c r="P90" i="31"/>
  <c r="E90" i="31"/>
  <c r="T90" i="31" s="1"/>
  <c r="U89" i="31"/>
  <c r="T89" i="31"/>
  <c r="S89" i="31"/>
  <c r="R89" i="31"/>
  <c r="Q89" i="31"/>
  <c r="P89" i="31"/>
  <c r="E89" i="31"/>
  <c r="U88" i="31"/>
  <c r="T88" i="31"/>
  <c r="S88" i="31"/>
  <c r="S87" i="31" s="1"/>
  <c r="R88" i="31"/>
  <c r="Q88" i="31"/>
  <c r="P88" i="31"/>
  <c r="E88" i="31"/>
  <c r="S75" i="31"/>
  <c r="O75" i="31"/>
  <c r="N75" i="31"/>
  <c r="M75" i="31"/>
  <c r="L75" i="31"/>
  <c r="K75" i="31"/>
  <c r="J75" i="31"/>
  <c r="I75" i="31"/>
  <c r="H75" i="31"/>
  <c r="G75" i="31"/>
  <c r="F75" i="31"/>
  <c r="C75" i="31"/>
  <c r="B75" i="31"/>
  <c r="S74" i="31"/>
  <c r="R74" i="31"/>
  <c r="Q74" i="31"/>
  <c r="O74" i="31"/>
  <c r="N74" i="31"/>
  <c r="M74" i="31"/>
  <c r="L74" i="31"/>
  <c r="K74" i="31"/>
  <c r="J74" i="31"/>
  <c r="I74" i="31"/>
  <c r="H74" i="31"/>
  <c r="P74" i="31" s="1"/>
  <c r="G74" i="31"/>
  <c r="F74" i="31"/>
  <c r="C74" i="31"/>
  <c r="B74" i="31"/>
  <c r="E74" i="31" s="1"/>
  <c r="S73" i="31"/>
  <c r="R73" i="31"/>
  <c r="O73" i="31"/>
  <c r="N73" i="31"/>
  <c r="M73" i="31"/>
  <c r="L73" i="31"/>
  <c r="K73" i="31"/>
  <c r="J73" i="31"/>
  <c r="I73" i="31"/>
  <c r="H73" i="31"/>
  <c r="P73" i="31" s="1"/>
  <c r="G73" i="31"/>
  <c r="F73" i="31"/>
  <c r="C73" i="31"/>
  <c r="B73" i="31"/>
  <c r="E73" i="31" s="1"/>
  <c r="U72" i="31"/>
  <c r="S72" i="31"/>
  <c r="R72" i="31"/>
  <c r="Q72" i="31"/>
  <c r="P72" i="31"/>
  <c r="E72" i="31"/>
  <c r="T72" i="31" s="1"/>
  <c r="U71" i="31"/>
  <c r="T71" i="31"/>
  <c r="S71" i="31"/>
  <c r="R71" i="31"/>
  <c r="Q71" i="31"/>
  <c r="P71" i="31"/>
  <c r="E71" i="31"/>
  <c r="O69" i="31"/>
  <c r="N69" i="31"/>
  <c r="M69" i="31"/>
  <c r="L69" i="31"/>
  <c r="K69" i="31"/>
  <c r="J69" i="31"/>
  <c r="I69" i="31"/>
  <c r="H69" i="31"/>
  <c r="G69" i="31"/>
  <c r="F69" i="31"/>
  <c r="C69" i="31"/>
  <c r="B69" i="31"/>
  <c r="O68" i="31"/>
  <c r="N68" i="31"/>
  <c r="M68" i="31"/>
  <c r="S68" i="31" s="1"/>
  <c r="L68" i="31"/>
  <c r="R68" i="31" s="1"/>
  <c r="K68" i="31"/>
  <c r="J68" i="31"/>
  <c r="I68" i="31"/>
  <c r="H68" i="31"/>
  <c r="G68" i="31"/>
  <c r="F68" i="31"/>
  <c r="C68" i="31"/>
  <c r="B68" i="31"/>
  <c r="E68" i="31" s="1"/>
  <c r="U67" i="31"/>
  <c r="S67" i="31"/>
  <c r="R67" i="31"/>
  <c r="Q67" i="31"/>
  <c r="P67" i="31"/>
  <c r="E67" i="31"/>
  <c r="T67" i="31" s="1"/>
  <c r="U66" i="31"/>
  <c r="T66" i="31"/>
  <c r="S66" i="31"/>
  <c r="R66" i="31"/>
  <c r="Q66" i="31"/>
  <c r="P66" i="31"/>
  <c r="E66" i="31"/>
  <c r="U65" i="31"/>
  <c r="T65" i="31"/>
  <c r="S65" i="31"/>
  <c r="R65" i="31"/>
  <c r="Q65" i="31"/>
  <c r="P65" i="31"/>
  <c r="E65" i="31"/>
  <c r="U64" i="31"/>
  <c r="T64" i="31"/>
  <c r="S64" i="31"/>
  <c r="R64" i="31"/>
  <c r="Q64" i="31"/>
  <c r="P64" i="31"/>
  <c r="E64" i="31"/>
  <c r="U63" i="31"/>
  <c r="T63" i="31"/>
  <c r="S63" i="31"/>
  <c r="R63" i="31"/>
  <c r="Q63" i="31"/>
  <c r="P63" i="31"/>
  <c r="E63" i="31"/>
  <c r="R61" i="31"/>
  <c r="O61" i="31"/>
  <c r="N61" i="31"/>
  <c r="M61" i="31"/>
  <c r="S61" i="31" s="1"/>
  <c r="L61" i="31"/>
  <c r="K61" i="31"/>
  <c r="J61" i="31"/>
  <c r="I61" i="31"/>
  <c r="H61" i="31"/>
  <c r="C61" i="31"/>
  <c r="B61" i="31"/>
  <c r="S60" i="31"/>
  <c r="R60" i="31"/>
  <c r="Q60" i="31"/>
  <c r="P60" i="31"/>
  <c r="E60" i="31"/>
  <c r="S59" i="31"/>
  <c r="R59" i="31"/>
  <c r="Q59" i="31"/>
  <c r="P59" i="31"/>
  <c r="E59" i="31"/>
  <c r="U58" i="31"/>
  <c r="S58" i="31"/>
  <c r="R58" i="31"/>
  <c r="Q58" i="31"/>
  <c r="P58" i="31"/>
  <c r="E58" i="31"/>
  <c r="T58" i="31" s="1"/>
  <c r="U57" i="31"/>
  <c r="S57" i="31"/>
  <c r="R57" i="31"/>
  <c r="Q57" i="31"/>
  <c r="P57" i="31"/>
  <c r="E57" i="31"/>
  <c r="T57" i="31" s="1"/>
  <c r="O55" i="31"/>
  <c r="N55" i="31"/>
  <c r="M55" i="31"/>
  <c r="S55" i="31" s="1"/>
  <c r="L55" i="31"/>
  <c r="R55" i="31" s="1"/>
  <c r="K55" i="31"/>
  <c r="J55" i="31"/>
  <c r="I55" i="31"/>
  <c r="H55" i="31"/>
  <c r="G55" i="31"/>
  <c r="F55" i="31"/>
  <c r="C55" i="31"/>
  <c r="B55" i="31"/>
  <c r="U54" i="31"/>
  <c r="T54" i="31"/>
  <c r="S54" i="31"/>
  <c r="R54" i="31"/>
  <c r="Q54" i="31"/>
  <c r="P54" i="31"/>
  <c r="E54" i="31"/>
  <c r="U53" i="31"/>
  <c r="T53" i="31"/>
  <c r="S53" i="31"/>
  <c r="R53" i="31"/>
  <c r="Q53" i="31"/>
  <c r="P53" i="31"/>
  <c r="E53" i="31"/>
  <c r="T52" i="31"/>
  <c r="S52" i="31"/>
  <c r="R52" i="31"/>
  <c r="Q52" i="31"/>
  <c r="P52" i="31"/>
  <c r="E52" i="31"/>
  <c r="U52" i="31" s="1"/>
  <c r="U51" i="31"/>
  <c r="T51" i="31"/>
  <c r="S51" i="31"/>
  <c r="R51" i="31"/>
  <c r="Q51" i="31"/>
  <c r="P51" i="31"/>
  <c r="E51" i="31"/>
  <c r="S50" i="31"/>
  <c r="R50" i="31"/>
  <c r="Q50" i="31"/>
  <c r="P50" i="31"/>
  <c r="E50" i="31"/>
  <c r="U50" i="31" s="1"/>
  <c r="S49" i="31"/>
  <c r="R49" i="31"/>
  <c r="Q49" i="31"/>
  <c r="P49" i="31"/>
  <c r="E49" i="31"/>
  <c r="S48" i="31"/>
  <c r="R48" i="31"/>
  <c r="Q48" i="31"/>
  <c r="P48" i="31"/>
  <c r="E48" i="31"/>
  <c r="U47" i="31"/>
  <c r="S47" i="31"/>
  <c r="R47" i="31"/>
  <c r="Q47" i="31"/>
  <c r="P47" i="31"/>
  <c r="E47" i="31"/>
  <c r="T47" i="31" s="1"/>
  <c r="U46" i="31"/>
  <c r="T46" i="31"/>
  <c r="S46" i="31"/>
  <c r="R46" i="31"/>
  <c r="Q46" i="31"/>
  <c r="P46" i="31"/>
  <c r="E46" i="31"/>
  <c r="U45" i="31"/>
  <c r="T45" i="31"/>
  <c r="S45" i="31"/>
  <c r="R45" i="31"/>
  <c r="Q45" i="31"/>
  <c r="P45" i="31"/>
  <c r="E45" i="31"/>
  <c r="U44" i="31"/>
  <c r="T44" i="31"/>
  <c r="S44" i="31"/>
  <c r="R44" i="31"/>
  <c r="Q44" i="31"/>
  <c r="P44" i="31"/>
  <c r="E44" i="31"/>
  <c r="O42" i="31"/>
  <c r="N42" i="31"/>
  <c r="M42" i="31"/>
  <c r="S42" i="31" s="1"/>
  <c r="L42" i="31"/>
  <c r="R42" i="31" s="1"/>
  <c r="K42" i="31"/>
  <c r="J42" i="31"/>
  <c r="I42" i="31"/>
  <c r="H42" i="31"/>
  <c r="G42" i="31"/>
  <c r="F42" i="31"/>
  <c r="C42" i="31"/>
  <c r="B42" i="31"/>
  <c r="E42" i="31" s="1"/>
  <c r="U41" i="31"/>
  <c r="T41" i="31"/>
  <c r="S41" i="31"/>
  <c r="R41" i="31"/>
  <c r="Q41" i="31"/>
  <c r="P41" i="31"/>
  <c r="E41" i="31"/>
  <c r="U40" i="31"/>
  <c r="T40" i="31"/>
  <c r="S40" i="31"/>
  <c r="R40" i="31"/>
  <c r="Q40" i="31"/>
  <c r="P40" i="31"/>
  <c r="E40" i="31"/>
  <c r="U39" i="31"/>
  <c r="T39" i="31"/>
  <c r="S39" i="31"/>
  <c r="R39" i="31"/>
  <c r="Q39" i="31"/>
  <c r="P39" i="31"/>
  <c r="E39" i="31"/>
  <c r="S38" i="31"/>
  <c r="R38" i="31"/>
  <c r="Q38" i="31"/>
  <c r="P38" i="31"/>
  <c r="E38" i="31"/>
  <c r="S37" i="31"/>
  <c r="R37" i="31"/>
  <c r="Q37" i="31"/>
  <c r="P37" i="31"/>
  <c r="E37" i="31"/>
  <c r="S35" i="31"/>
  <c r="O35" i="31"/>
  <c r="N35" i="31"/>
  <c r="M35" i="31"/>
  <c r="L35" i="31"/>
  <c r="R35" i="31" s="1"/>
  <c r="K35" i="31"/>
  <c r="J35" i="31"/>
  <c r="I35" i="31"/>
  <c r="H35" i="31"/>
  <c r="P35" i="31" s="1"/>
  <c r="G35" i="31"/>
  <c r="F35" i="31"/>
  <c r="C35" i="31"/>
  <c r="B35" i="31"/>
  <c r="S34" i="31"/>
  <c r="R34" i="31"/>
  <c r="Q34" i="31"/>
  <c r="P34" i="31"/>
  <c r="E34" i="31"/>
  <c r="S32" i="31"/>
  <c r="O32" i="31"/>
  <c r="N32" i="31"/>
  <c r="M32" i="31"/>
  <c r="L32" i="31"/>
  <c r="R32" i="31" s="1"/>
  <c r="K32" i="31"/>
  <c r="J32" i="31"/>
  <c r="I32" i="31"/>
  <c r="Q32" i="31" s="1"/>
  <c r="H32" i="31"/>
  <c r="G32" i="31"/>
  <c r="F32" i="31"/>
  <c r="C32" i="31"/>
  <c r="B32" i="31"/>
  <c r="E32" i="31" s="1"/>
  <c r="S31" i="31"/>
  <c r="R31" i="31"/>
  <c r="Q31" i="31"/>
  <c r="P31" i="31"/>
  <c r="E31" i="31"/>
  <c r="U30" i="31"/>
  <c r="S30" i="31"/>
  <c r="R30" i="31"/>
  <c r="Q30" i="31"/>
  <c r="P30" i="31"/>
  <c r="E30" i="31"/>
  <c r="T30" i="31" s="1"/>
  <c r="S29" i="31"/>
  <c r="R29" i="31"/>
  <c r="Q29" i="31"/>
  <c r="P29" i="31"/>
  <c r="E29" i="31"/>
  <c r="U29" i="31" s="1"/>
  <c r="T28" i="31"/>
  <c r="S28" i="31"/>
  <c r="R28" i="31"/>
  <c r="Q28" i="31"/>
  <c r="P28" i="31"/>
  <c r="E28" i="31"/>
  <c r="U28" i="31" s="1"/>
  <c r="O26" i="31"/>
  <c r="S26" i="31" s="1"/>
  <c r="N26" i="31"/>
  <c r="M26" i="31"/>
  <c r="L26" i="31"/>
  <c r="R26" i="31" s="1"/>
  <c r="K26" i="31"/>
  <c r="J26" i="31"/>
  <c r="I26" i="31"/>
  <c r="H26" i="31"/>
  <c r="P26" i="31" s="1"/>
  <c r="G26" i="31"/>
  <c r="F26" i="31"/>
  <c r="C26" i="31"/>
  <c r="B26" i="31"/>
  <c r="E26" i="31" s="1"/>
  <c r="T25" i="31"/>
  <c r="S25" i="31"/>
  <c r="R25" i="31"/>
  <c r="Q25" i="31"/>
  <c r="P25" i="31"/>
  <c r="E25" i="31"/>
  <c r="U25" i="31" s="1"/>
  <c r="S24" i="31"/>
  <c r="R24" i="31"/>
  <c r="Q24" i="31"/>
  <c r="P24" i="31"/>
  <c r="E24" i="31"/>
  <c r="U24" i="31" s="1"/>
  <c r="T23" i="31"/>
  <c r="S23" i="31"/>
  <c r="R23" i="31"/>
  <c r="Q23" i="31"/>
  <c r="U23" i="31" s="1"/>
  <c r="P23" i="31"/>
  <c r="E23" i="31"/>
  <c r="U22" i="31"/>
  <c r="T22" i="31"/>
  <c r="S22" i="31"/>
  <c r="R22" i="31"/>
  <c r="Q22" i="31"/>
  <c r="P22" i="31"/>
  <c r="E22" i="31"/>
  <c r="S21" i="31"/>
  <c r="R21" i="31"/>
  <c r="Q21" i="31"/>
  <c r="P21" i="31"/>
  <c r="E21" i="31"/>
  <c r="S20" i="31"/>
  <c r="R20" i="31"/>
  <c r="Q20" i="31"/>
  <c r="P20" i="31"/>
  <c r="E20" i="31"/>
  <c r="U19" i="31"/>
  <c r="S19" i="31"/>
  <c r="R19" i="31"/>
  <c r="Q19" i="31"/>
  <c r="P19" i="31"/>
  <c r="E19" i="31"/>
  <c r="T19" i="31" s="1"/>
  <c r="S17" i="31"/>
  <c r="R17" i="31"/>
  <c r="O17" i="31"/>
  <c r="N17" i="31"/>
  <c r="M17" i="31"/>
  <c r="L17" i="31"/>
  <c r="K17" i="31"/>
  <c r="J17" i="31"/>
  <c r="I17" i="31"/>
  <c r="Q17" i="31" s="1"/>
  <c r="H17" i="31"/>
  <c r="P17" i="31" s="1"/>
  <c r="G17" i="31"/>
  <c r="F17" i="31"/>
  <c r="C17" i="31"/>
  <c r="B17" i="31"/>
  <c r="E17" i="31" s="1"/>
  <c r="U16" i="31"/>
  <c r="S16" i="31"/>
  <c r="R16" i="31"/>
  <c r="Q16" i="31"/>
  <c r="P16" i="31"/>
  <c r="E16" i="31"/>
  <c r="T16" i="31" s="1"/>
  <c r="U15" i="31"/>
  <c r="T15" i="31"/>
  <c r="S15" i="31"/>
  <c r="R15" i="31"/>
  <c r="Q15" i="31"/>
  <c r="P15" i="31"/>
  <c r="E15" i="31"/>
  <c r="T14" i="31"/>
  <c r="S14" i="31"/>
  <c r="R14" i="31"/>
  <c r="Q14" i="31"/>
  <c r="P14" i="31"/>
  <c r="E14" i="31"/>
  <c r="U14" i="31" s="1"/>
  <c r="U13" i="31"/>
  <c r="T13" i="31"/>
  <c r="S13" i="31"/>
  <c r="R13" i="31"/>
  <c r="Q13" i="31"/>
  <c r="P13" i="31"/>
  <c r="E13" i="31"/>
  <c r="U12" i="31"/>
  <c r="T12" i="31"/>
  <c r="S12" i="31"/>
  <c r="R12" i="31"/>
  <c r="Q12" i="31"/>
  <c r="P12" i="31"/>
  <c r="E12" i="31"/>
  <c r="U11" i="31"/>
  <c r="T11" i="31"/>
  <c r="S11" i="31"/>
  <c r="R11" i="31"/>
  <c r="Q11" i="31"/>
  <c r="P11" i="31"/>
  <c r="E11" i="31"/>
  <c r="S10" i="31"/>
  <c r="R10" i="31"/>
  <c r="Q10" i="31"/>
  <c r="P10" i="31"/>
  <c r="E10" i="31"/>
  <c r="S9" i="31"/>
  <c r="R9" i="31"/>
  <c r="Q9" i="31"/>
  <c r="P9" i="31"/>
  <c r="E9" i="31"/>
  <c r="U96" i="30"/>
  <c r="S96" i="30"/>
  <c r="R96" i="30"/>
  <c r="Q96" i="30"/>
  <c r="P96" i="30"/>
  <c r="E96" i="30"/>
  <c r="T96" i="30" s="1"/>
  <c r="U95" i="30"/>
  <c r="T95" i="30"/>
  <c r="S95" i="30"/>
  <c r="R95" i="30"/>
  <c r="Q95" i="30"/>
  <c r="P95" i="30"/>
  <c r="E95" i="30"/>
  <c r="T94" i="30"/>
  <c r="S94" i="30"/>
  <c r="R94" i="30"/>
  <c r="Q94" i="30"/>
  <c r="P94" i="30"/>
  <c r="E94" i="30"/>
  <c r="U94" i="30" s="1"/>
  <c r="U93" i="30"/>
  <c r="T93" i="30"/>
  <c r="S93" i="30"/>
  <c r="R93" i="30"/>
  <c r="Q93" i="30"/>
  <c r="P93" i="30"/>
  <c r="E93" i="30"/>
  <c r="U92" i="30"/>
  <c r="T92" i="30"/>
  <c r="S92" i="30"/>
  <c r="R92" i="30"/>
  <c r="Q92" i="30"/>
  <c r="P92" i="30"/>
  <c r="E92" i="30"/>
  <c r="U91" i="30"/>
  <c r="T91" i="30"/>
  <c r="S91" i="30"/>
  <c r="R91" i="30"/>
  <c r="Q91" i="30"/>
  <c r="P91" i="30"/>
  <c r="E91" i="30"/>
  <c r="S90" i="30"/>
  <c r="R90" i="30"/>
  <c r="Q90" i="30"/>
  <c r="P90" i="30"/>
  <c r="E90" i="30"/>
  <c r="S89" i="30"/>
  <c r="R89" i="30"/>
  <c r="Q89" i="30"/>
  <c r="P89" i="30"/>
  <c r="E89" i="30"/>
  <c r="U88" i="30"/>
  <c r="S88" i="30"/>
  <c r="R88" i="30"/>
  <c r="Q88" i="30"/>
  <c r="P88" i="30"/>
  <c r="E88" i="30"/>
  <c r="V75" i="30"/>
  <c r="O75" i="30"/>
  <c r="N75" i="30"/>
  <c r="M75" i="30"/>
  <c r="L75" i="30"/>
  <c r="K75" i="30"/>
  <c r="J75" i="30"/>
  <c r="I75" i="30"/>
  <c r="H75" i="30"/>
  <c r="G75" i="30"/>
  <c r="F75" i="30"/>
  <c r="C75" i="30"/>
  <c r="B75" i="30"/>
  <c r="V74" i="30"/>
  <c r="O74" i="30"/>
  <c r="N74" i="30"/>
  <c r="R74" i="30" s="1"/>
  <c r="M74" i="30"/>
  <c r="S74" i="30" s="1"/>
  <c r="L74" i="30"/>
  <c r="K74" i="30"/>
  <c r="J74" i="30"/>
  <c r="I74" i="30"/>
  <c r="H74" i="30"/>
  <c r="P74" i="30" s="1"/>
  <c r="G74" i="30"/>
  <c r="F74" i="30"/>
  <c r="E74" i="30"/>
  <c r="C74" i="30"/>
  <c r="B74" i="30"/>
  <c r="V73" i="30"/>
  <c r="R73" i="30"/>
  <c r="O73" i="30"/>
  <c r="S73" i="30" s="1"/>
  <c r="N73" i="30"/>
  <c r="M73" i="30"/>
  <c r="L73" i="30"/>
  <c r="K73" i="30"/>
  <c r="J73" i="30"/>
  <c r="I73" i="30"/>
  <c r="H73" i="30"/>
  <c r="P73" i="30" s="1"/>
  <c r="G73" i="30"/>
  <c r="F73" i="30"/>
  <c r="C73" i="30"/>
  <c r="B73" i="30"/>
  <c r="E73" i="30" s="1"/>
  <c r="U72" i="30"/>
  <c r="T72" i="30"/>
  <c r="S72" i="30"/>
  <c r="R72" i="30"/>
  <c r="Q72" i="30"/>
  <c r="P72" i="30"/>
  <c r="E72" i="30"/>
  <c r="T71" i="30"/>
  <c r="S71" i="30"/>
  <c r="R71" i="30"/>
  <c r="Q71" i="30"/>
  <c r="U71" i="30" s="1"/>
  <c r="P71" i="30"/>
  <c r="E71" i="30"/>
  <c r="V69" i="30"/>
  <c r="O69" i="30"/>
  <c r="N69" i="30"/>
  <c r="M69" i="30"/>
  <c r="L69" i="30"/>
  <c r="K69" i="30"/>
  <c r="J69" i="30"/>
  <c r="I69" i="30"/>
  <c r="H69" i="30"/>
  <c r="G69" i="30"/>
  <c r="F69" i="30"/>
  <c r="C69" i="30"/>
  <c r="B69" i="30"/>
  <c r="S68" i="30"/>
  <c r="O68" i="30"/>
  <c r="N68" i="30"/>
  <c r="M68" i="30"/>
  <c r="L68" i="30"/>
  <c r="R68" i="30" s="1"/>
  <c r="K68" i="30"/>
  <c r="J68" i="30"/>
  <c r="I68" i="30"/>
  <c r="H68" i="30"/>
  <c r="G68" i="30"/>
  <c r="F68" i="30"/>
  <c r="C68" i="30"/>
  <c r="B68" i="30"/>
  <c r="E68" i="30" s="1"/>
  <c r="T67" i="30"/>
  <c r="S67" i="30"/>
  <c r="R67" i="30"/>
  <c r="Q67" i="30"/>
  <c r="P67" i="30"/>
  <c r="E67" i="30"/>
  <c r="U67" i="30" s="1"/>
  <c r="U66" i="30"/>
  <c r="T66" i="30"/>
  <c r="S66" i="30"/>
  <c r="R66" i="30"/>
  <c r="Q66" i="30"/>
  <c r="P66" i="30"/>
  <c r="E66" i="30"/>
  <c r="S65" i="30"/>
  <c r="R65" i="30"/>
  <c r="Q65" i="30"/>
  <c r="P65" i="30"/>
  <c r="E65" i="30"/>
  <c r="U65" i="30" s="1"/>
  <c r="U64" i="30"/>
  <c r="T64" i="30"/>
  <c r="S64" i="30"/>
  <c r="R64" i="30"/>
  <c r="Q64" i="30"/>
  <c r="P64" i="30"/>
  <c r="E64" i="30"/>
  <c r="S63" i="30"/>
  <c r="R63" i="30"/>
  <c r="Q63" i="30"/>
  <c r="P63" i="30"/>
  <c r="E63" i="30"/>
  <c r="O61" i="30"/>
  <c r="N61" i="30"/>
  <c r="M61" i="30"/>
  <c r="S61" i="30" s="1"/>
  <c r="L61" i="30"/>
  <c r="R61" i="30" s="1"/>
  <c r="K61" i="30"/>
  <c r="J61" i="30"/>
  <c r="I61" i="30"/>
  <c r="H61" i="30"/>
  <c r="C61" i="30"/>
  <c r="B61" i="30"/>
  <c r="U60" i="30"/>
  <c r="S60" i="30"/>
  <c r="R60" i="30"/>
  <c r="Q60" i="30"/>
  <c r="P60" i="30"/>
  <c r="E60" i="30"/>
  <c r="T60" i="30" s="1"/>
  <c r="S59" i="30"/>
  <c r="R59" i="30"/>
  <c r="Q59" i="30"/>
  <c r="P59" i="30"/>
  <c r="E59" i="30"/>
  <c r="T59" i="30" s="1"/>
  <c r="T58" i="30"/>
  <c r="S58" i="30"/>
  <c r="R58" i="30"/>
  <c r="Q58" i="30"/>
  <c r="P58" i="30"/>
  <c r="E58" i="30"/>
  <c r="U58" i="30" s="1"/>
  <c r="U57" i="30"/>
  <c r="T57" i="30"/>
  <c r="S57" i="30"/>
  <c r="R57" i="30"/>
  <c r="Q57" i="30"/>
  <c r="P57" i="30"/>
  <c r="E57" i="30"/>
  <c r="O55" i="30"/>
  <c r="N55" i="30"/>
  <c r="M55" i="30"/>
  <c r="S55" i="30" s="1"/>
  <c r="L55" i="30"/>
  <c r="R55" i="30" s="1"/>
  <c r="K55" i="30"/>
  <c r="J55" i="30"/>
  <c r="I55" i="30"/>
  <c r="H55" i="30"/>
  <c r="G55" i="30"/>
  <c r="F55" i="30"/>
  <c r="C55" i="30"/>
  <c r="B55" i="30"/>
  <c r="U54" i="30"/>
  <c r="T54" i="30"/>
  <c r="S54" i="30"/>
  <c r="R54" i="30"/>
  <c r="Q54" i="30"/>
  <c r="P54" i="30"/>
  <c r="E54" i="30"/>
  <c r="U53" i="30"/>
  <c r="T53" i="30"/>
  <c r="S53" i="30"/>
  <c r="R53" i="30"/>
  <c r="Q53" i="30"/>
  <c r="P53" i="30"/>
  <c r="E53" i="30"/>
  <c r="U52" i="30"/>
  <c r="T52" i="30"/>
  <c r="S52" i="30"/>
  <c r="R52" i="30"/>
  <c r="Q52" i="30"/>
  <c r="P52" i="30"/>
  <c r="E52" i="30"/>
  <c r="S51" i="30"/>
  <c r="R51" i="30"/>
  <c r="Q51" i="30"/>
  <c r="P51" i="30"/>
  <c r="E51" i="30"/>
  <c r="S50" i="30"/>
  <c r="R50" i="30"/>
  <c r="Q50" i="30"/>
  <c r="P50" i="30"/>
  <c r="E50" i="30"/>
  <c r="U49" i="30"/>
  <c r="S49" i="30"/>
  <c r="R49" i="30"/>
  <c r="Q49" i="30"/>
  <c r="P49" i="30"/>
  <c r="E49" i="30"/>
  <c r="T49" i="30" s="1"/>
  <c r="S48" i="30"/>
  <c r="R48" i="30"/>
  <c r="Q48" i="30"/>
  <c r="P48" i="30"/>
  <c r="E48" i="30"/>
  <c r="T48" i="30" s="1"/>
  <c r="S47" i="30"/>
  <c r="R47" i="30"/>
  <c r="Q47" i="30"/>
  <c r="P47" i="30"/>
  <c r="E47" i="30"/>
  <c r="U47" i="30" s="1"/>
  <c r="U46" i="30"/>
  <c r="T46" i="30"/>
  <c r="S46" i="30"/>
  <c r="R46" i="30"/>
  <c r="Q46" i="30"/>
  <c r="P46" i="30"/>
  <c r="E46" i="30"/>
  <c r="U45" i="30"/>
  <c r="T45" i="30"/>
  <c r="S45" i="30"/>
  <c r="R45" i="30"/>
  <c r="Q45" i="30"/>
  <c r="P45" i="30"/>
  <c r="E45" i="30"/>
  <c r="T44" i="30"/>
  <c r="S44" i="30"/>
  <c r="R44" i="30"/>
  <c r="Q44" i="30"/>
  <c r="P44" i="30"/>
  <c r="E44" i="30"/>
  <c r="U44" i="30" s="1"/>
  <c r="V42" i="30"/>
  <c r="S42" i="30"/>
  <c r="O42" i="30"/>
  <c r="N42" i="30"/>
  <c r="R42" i="30" s="1"/>
  <c r="M42" i="30"/>
  <c r="L42" i="30"/>
  <c r="K42" i="30"/>
  <c r="J42" i="30"/>
  <c r="I42" i="30"/>
  <c r="H42" i="30"/>
  <c r="G42" i="30"/>
  <c r="F42" i="30"/>
  <c r="C42" i="30"/>
  <c r="B42" i="30"/>
  <c r="U41" i="30"/>
  <c r="T41" i="30"/>
  <c r="S41" i="30"/>
  <c r="R41" i="30"/>
  <c r="Q41" i="30"/>
  <c r="P41" i="30"/>
  <c r="E41" i="30"/>
  <c r="U40" i="30"/>
  <c r="T40" i="30"/>
  <c r="S40" i="30"/>
  <c r="R40" i="30"/>
  <c r="Q40" i="30"/>
  <c r="P40" i="30"/>
  <c r="E40" i="30"/>
  <c r="S39" i="30"/>
  <c r="R39" i="30"/>
  <c r="Q39" i="30"/>
  <c r="P39" i="30"/>
  <c r="E39" i="30"/>
  <c r="S38" i="30"/>
  <c r="R38" i="30"/>
  <c r="Q38" i="30"/>
  <c r="P38" i="30"/>
  <c r="E38" i="30"/>
  <c r="U37" i="30"/>
  <c r="S37" i="30"/>
  <c r="R37" i="30"/>
  <c r="Q37" i="30"/>
  <c r="P37" i="30"/>
  <c r="E37" i="30"/>
  <c r="O35" i="30"/>
  <c r="N35" i="30"/>
  <c r="R35" i="30" s="1"/>
  <c r="M35" i="30"/>
  <c r="S35" i="30" s="1"/>
  <c r="L35" i="30"/>
  <c r="K35" i="30"/>
  <c r="J35" i="30"/>
  <c r="I35" i="30"/>
  <c r="H35" i="30"/>
  <c r="G35" i="30"/>
  <c r="F35" i="30"/>
  <c r="E35" i="30"/>
  <c r="C35" i="30"/>
  <c r="B35" i="30"/>
  <c r="U34" i="30"/>
  <c r="S34" i="30"/>
  <c r="R34" i="30"/>
  <c r="Q34" i="30"/>
  <c r="P34" i="30"/>
  <c r="E34" i="30"/>
  <c r="T34" i="30" s="1"/>
  <c r="O32" i="30"/>
  <c r="N32" i="30"/>
  <c r="M32" i="30"/>
  <c r="S32" i="30" s="1"/>
  <c r="L32" i="30"/>
  <c r="R32" i="30" s="1"/>
  <c r="K32" i="30"/>
  <c r="J32" i="30"/>
  <c r="I32" i="30"/>
  <c r="H32" i="30"/>
  <c r="G32" i="30"/>
  <c r="F32" i="30"/>
  <c r="C32" i="30"/>
  <c r="B32" i="30"/>
  <c r="E32" i="30" s="1"/>
  <c r="U31" i="30"/>
  <c r="S31" i="30"/>
  <c r="R31" i="30"/>
  <c r="Q31" i="30"/>
  <c r="P31" i="30"/>
  <c r="E31" i="30"/>
  <c r="T31" i="30" s="1"/>
  <c r="U30" i="30"/>
  <c r="T30" i="30"/>
  <c r="S30" i="30"/>
  <c r="R30" i="30"/>
  <c r="Q30" i="30"/>
  <c r="P30" i="30"/>
  <c r="E30" i="30"/>
  <c r="T29" i="30"/>
  <c r="S29" i="30"/>
  <c r="R29" i="30"/>
  <c r="Q29" i="30"/>
  <c r="P29" i="30"/>
  <c r="E29" i="30"/>
  <c r="U29" i="30" s="1"/>
  <c r="U28" i="30"/>
  <c r="T28" i="30"/>
  <c r="S28" i="30"/>
  <c r="R28" i="30"/>
  <c r="Q28" i="30"/>
  <c r="P28" i="30"/>
  <c r="E28" i="30"/>
  <c r="V26" i="30"/>
  <c r="S26" i="30"/>
  <c r="O26" i="30"/>
  <c r="N26" i="30"/>
  <c r="M26" i="30"/>
  <c r="L26" i="30"/>
  <c r="R26" i="30" s="1"/>
  <c r="K26" i="30"/>
  <c r="J26" i="30"/>
  <c r="I26" i="30"/>
  <c r="H26" i="30"/>
  <c r="G26" i="30"/>
  <c r="F26" i="30"/>
  <c r="C26" i="30"/>
  <c r="B26" i="30"/>
  <c r="S25" i="30"/>
  <c r="R25" i="30"/>
  <c r="Q25" i="30"/>
  <c r="P25" i="30"/>
  <c r="E25" i="30"/>
  <c r="U25" i="30" s="1"/>
  <c r="S24" i="30"/>
  <c r="R24" i="30"/>
  <c r="Q24" i="30"/>
  <c r="P24" i="30"/>
  <c r="E24" i="30"/>
  <c r="U24" i="30" s="1"/>
  <c r="U23" i="30"/>
  <c r="T23" i="30"/>
  <c r="S23" i="30"/>
  <c r="R23" i="30"/>
  <c r="Q23" i="30"/>
  <c r="P23" i="30"/>
  <c r="E23" i="30"/>
  <c r="U22" i="30"/>
  <c r="T22" i="30"/>
  <c r="S22" i="30"/>
  <c r="R22" i="30"/>
  <c r="Q22" i="30"/>
  <c r="P22" i="30"/>
  <c r="E22" i="30"/>
  <c r="S21" i="30"/>
  <c r="R21" i="30"/>
  <c r="Q21" i="30"/>
  <c r="P21" i="30"/>
  <c r="E21" i="30"/>
  <c r="S20" i="30"/>
  <c r="R20" i="30"/>
  <c r="Q20" i="30"/>
  <c r="P20" i="30"/>
  <c r="E20" i="30"/>
  <c r="U19" i="30"/>
  <c r="S19" i="30"/>
  <c r="R19" i="30"/>
  <c r="Q19" i="30"/>
  <c r="P19" i="30"/>
  <c r="E19" i="30"/>
  <c r="T19" i="30" s="1"/>
  <c r="S17" i="30"/>
  <c r="O17" i="30"/>
  <c r="N17" i="30"/>
  <c r="M17" i="30"/>
  <c r="L17" i="30"/>
  <c r="R17" i="30" s="1"/>
  <c r="K17" i="30"/>
  <c r="J17" i="30"/>
  <c r="I17" i="30"/>
  <c r="Q17" i="30" s="1"/>
  <c r="H17" i="30"/>
  <c r="G17" i="30"/>
  <c r="F17" i="30"/>
  <c r="C17" i="30"/>
  <c r="B17" i="30"/>
  <c r="E17" i="30" s="1"/>
  <c r="U16" i="30"/>
  <c r="S16" i="30"/>
  <c r="R16" i="30"/>
  <c r="Q16" i="30"/>
  <c r="P16" i="30"/>
  <c r="E16" i="30"/>
  <c r="T16" i="30" s="1"/>
  <c r="S15" i="30"/>
  <c r="R15" i="30"/>
  <c r="Q15" i="30"/>
  <c r="P15" i="30"/>
  <c r="E15" i="30"/>
  <c r="S14" i="30"/>
  <c r="R14" i="30"/>
  <c r="Q14" i="30"/>
  <c r="P14" i="30"/>
  <c r="E14" i="30"/>
  <c r="U14" i="30" s="1"/>
  <c r="U13" i="30"/>
  <c r="T13" i="30"/>
  <c r="S13" i="30"/>
  <c r="R13" i="30"/>
  <c r="Q13" i="30"/>
  <c r="P13" i="30"/>
  <c r="E13" i="30"/>
  <c r="U12" i="30"/>
  <c r="T12" i="30"/>
  <c r="S12" i="30"/>
  <c r="R12" i="30"/>
  <c r="Q12" i="30"/>
  <c r="P12" i="30"/>
  <c r="E12" i="30"/>
  <c r="U11" i="30"/>
  <c r="T11" i="30"/>
  <c r="S11" i="30"/>
  <c r="R11" i="30"/>
  <c r="Q11" i="30"/>
  <c r="P11" i="30"/>
  <c r="E11" i="30"/>
  <c r="S10" i="30"/>
  <c r="R10" i="30"/>
  <c r="Q10" i="30"/>
  <c r="P10" i="30"/>
  <c r="E10" i="30"/>
  <c r="S9" i="30"/>
  <c r="R9" i="30"/>
  <c r="Q9" i="30"/>
  <c r="P9" i="30"/>
  <c r="E9" i="30"/>
  <c r="U96" i="29"/>
  <c r="S96" i="29"/>
  <c r="R96" i="29"/>
  <c r="Q96" i="29"/>
  <c r="P96" i="29"/>
  <c r="E96" i="29"/>
  <c r="T96" i="29" s="1"/>
  <c r="U95" i="29"/>
  <c r="S95" i="29"/>
  <c r="R95" i="29"/>
  <c r="Q95" i="29"/>
  <c r="P95" i="29"/>
  <c r="E95" i="29"/>
  <c r="T95" i="29" s="1"/>
  <c r="T94" i="29"/>
  <c r="S94" i="29"/>
  <c r="R94" i="29"/>
  <c r="Q94" i="29"/>
  <c r="P94" i="29"/>
  <c r="E94" i="29"/>
  <c r="U94" i="29" s="1"/>
  <c r="U93" i="29"/>
  <c r="T93" i="29"/>
  <c r="S93" i="29"/>
  <c r="R93" i="29"/>
  <c r="Q93" i="29"/>
  <c r="P93" i="29"/>
  <c r="E93" i="29"/>
  <c r="U92" i="29"/>
  <c r="T92" i="29"/>
  <c r="S92" i="29"/>
  <c r="R92" i="29"/>
  <c r="Q92" i="29"/>
  <c r="P92" i="29"/>
  <c r="E92" i="29"/>
  <c r="U91" i="29"/>
  <c r="T91" i="29"/>
  <c r="S91" i="29"/>
  <c r="R91" i="29"/>
  <c r="Q91" i="29"/>
  <c r="P91" i="29"/>
  <c r="E91" i="29"/>
  <c r="S90" i="29"/>
  <c r="R90" i="29"/>
  <c r="Q90" i="29"/>
  <c r="P90" i="29"/>
  <c r="E90" i="29"/>
  <c r="S89" i="29"/>
  <c r="R89" i="29"/>
  <c r="Q89" i="29"/>
  <c r="P89" i="29"/>
  <c r="E89" i="29"/>
  <c r="S88" i="29"/>
  <c r="R88" i="29"/>
  <c r="Q88" i="29"/>
  <c r="P88" i="29"/>
  <c r="E88" i="29"/>
  <c r="V75" i="29"/>
  <c r="O75" i="29"/>
  <c r="N75" i="29"/>
  <c r="M75" i="29"/>
  <c r="L75" i="29"/>
  <c r="K75" i="29"/>
  <c r="J75" i="29"/>
  <c r="I75" i="29"/>
  <c r="Q75" i="29" s="1"/>
  <c r="H75" i="29"/>
  <c r="G75" i="29"/>
  <c r="F75" i="29"/>
  <c r="C75" i="29"/>
  <c r="B75" i="29"/>
  <c r="O74" i="29"/>
  <c r="N74" i="29"/>
  <c r="M74" i="29"/>
  <c r="L74" i="29"/>
  <c r="R74" i="29" s="1"/>
  <c r="K74" i="29"/>
  <c r="J74" i="29"/>
  <c r="I74" i="29"/>
  <c r="H74" i="29"/>
  <c r="P74" i="29" s="1"/>
  <c r="G74" i="29"/>
  <c r="F74" i="29"/>
  <c r="C74" i="29"/>
  <c r="E74" i="29" s="1"/>
  <c r="B74" i="29"/>
  <c r="O73" i="29"/>
  <c r="N73" i="29"/>
  <c r="R73" i="29" s="1"/>
  <c r="M73" i="29"/>
  <c r="L73" i="29"/>
  <c r="K73" i="29"/>
  <c r="J73" i="29"/>
  <c r="I73" i="29"/>
  <c r="Q73" i="29" s="1"/>
  <c r="H73" i="29"/>
  <c r="G73" i="29"/>
  <c r="F73" i="29"/>
  <c r="E73" i="29"/>
  <c r="C73" i="29"/>
  <c r="B73" i="29"/>
  <c r="U72" i="29"/>
  <c r="T72" i="29"/>
  <c r="S72" i="29"/>
  <c r="R72" i="29"/>
  <c r="Q72" i="29"/>
  <c r="P72" i="29"/>
  <c r="E72" i="29"/>
  <c r="S71" i="29"/>
  <c r="R71" i="29"/>
  <c r="Q71" i="29"/>
  <c r="P71" i="29"/>
  <c r="E71" i="29"/>
  <c r="V69" i="29"/>
  <c r="O69" i="29"/>
  <c r="N69" i="29"/>
  <c r="M69" i="29"/>
  <c r="L69" i="29"/>
  <c r="K69" i="29"/>
  <c r="J69" i="29"/>
  <c r="I69" i="29"/>
  <c r="H69" i="29"/>
  <c r="G69" i="29"/>
  <c r="F69" i="29"/>
  <c r="C69" i="29"/>
  <c r="B69" i="29"/>
  <c r="S68" i="29"/>
  <c r="R68" i="29"/>
  <c r="O68" i="29"/>
  <c r="N68" i="29"/>
  <c r="M68" i="29"/>
  <c r="L68" i="29"/>
  <c r="K68" i="29"/>
  <c r="J68" i="29"/>
  <c r="I68" i="29"/>
  <c r="Q68" i="29" s="1"/>
  <c r="H68" i="29"/>
  <c r="G68" i="29"/>
  <c r="F68" i="29"/>
  <c r="C68" i="29"/>
  <c r="B68" i="29"/>
  <c r="U67" i="29"/>
  <c r="T67" i="29"/>
  <c r="S67" i="29"/>
  <c r="R67" i="29"/>
  <c r="Q67" i="29"/>
  <c r="P67" i="29"/>
  <c r="E67" i="29"/>
  <c r="U66" i="29"/>
  <c r="T66" i="29"/>
  <c r="S66" i="29"/>
  <c r="R66" i="29"/>
  <c r="Q66" i="29"/>
  <c r="P66" i="29"/>
  <c r="E66" i="29"/>
  <c r="S65" i="29"/>
  <c r="R65" i="29"/>
  <c r="Q65" i="29"/>
  <c r="P65" i="29"/>
  <c r="E65" i="29"/>
  <c r="S64" i="29"/>
  <c r="R64" i="29"/>
  <c r="Q64" i="29"/>
  <c r="P64" i="29"/>
  <c r="E64" i="29"/>
  <c r="U63" i="29"/>
  <c r="S63" i="29"/>
  <c r="R63" i="29"/>
  <c r="Q63" i="29"/>
  <c r="P63" i="29"/>
  <c r="E63" i="29"/>
  <c r="O61" i="29"/>
  <c r="N61" i="29"/>
  <c r="M61" i="29"/>
  <c r="S61" i="29" s="1"/>
  <c r="L61" i="29"/>
  <c r="R61" i="29" s="1"/>
  <c r="K61" i="29"/>
  <c r="J61" i="29"/>
  <c r="I61" i="29"/>
  <c r="H61" i="29"/>
  <c r="C61" i="29"/>
  <c r="B61" i="29"/>
  <c r="S60" i="29"/>
  <c r="R60" i="29"/>
  <c r="Q60" i="29"/>
  <c r="P60" i="29"/>
  <c r="E60" i="29"/>
  <c r="U59" i="29"/>
  <c r="T59" i="29"/>
  <c r="S59" i="29"/>
  <c r="R59" i="29"/>
  <c r="Q59" i="29"/>
  <c r="P59" i="29"/>
  <c r="E59" i="29"/>
  <c r="U58" i="29"/>
  <c r="T58" i="29"/>
  <c r="S58" i="29"/>
  <c r="R58" i="29"/>
  <c r="Q58" i="29"/>
  <c r="P58" i="29"/>
  <c r="E58" i="29"/>
  <c r="S57" i="29"/>
  <c r="R57" i="29"/>
  <c r="Q57" i="29"/>
  <c r="P57" i="29"/>
  <c r="E57" i="29"/>
  <c r="U57" i="29" s="1"/>
  <c r="V55" i="29"/>
  <c r="O55" i="29"/>
  <c r="N55" i="29"/>
  <c r="M55" i="29"/>
  <c r="L55" i="29"/>
  <c r="R55" i="29" s="1"/>
  <c r="K55" i="29"/>
  <c r="J55" i="29"/>
  <c r="I55" i="29"/>
  <c r="H55" i="29"/>
  <c r="G55" i="29"/>
  <c r="F55" i="29"/>
  <c r="C55" i="29"/>
  <c r="B55" i="29"/>
  <c r="U54" i="29"/>
  <c r="T54" i="29"/>
  <c r="S54" i="29"/>
  <c r="R54" i="29"/>
  <c r="Q54" i="29"/>
  <c r="P54" i="29"/>
  <c r="E54" i="29"/>
  <c r="U53" i="29"/>
  <c r="S53" i="29"/>
  <c r="R53" i="29"/>
  <c r="Q53" i="29"/>
  <c r="P53" i="29"/>
  <c r="T53" i="29" s="1"/>
  <c r="E53" i="29"/>
  <c r="S52" i="29"/>
  <c r="R52" i="29"/>
  <c r="Q52" i="29"/>
  <c r="P52" i="29"/>
  <c r="E52" i="29"/>
  <c r="U52" i="29" s="1"/>
  <c r="S51" i="29"/>
  <c r="R51" i="29"/>
  <c r="Q51" i="29"/>
  <c r="P51" i="29"/>
  <c r="E51" i="29"/>
  <c r="U50" i="29"/>
  <c r="S50" i="29"/>
  <c r="R50" i="29"/>
  <c r="Q50" i="29"/>
  <c r="P50" i="29"/>
  <c r="E50" i="29"/>
  <c r="T50" i="29" s="1"/>
  <c r="U49" i="29"/>
  <c r="S49" i="29"/>
  <c r="R49" i="29"/>
  <c r="Q49" i="29"/>
  <c r="P49" i="29"/>
  <c r="E49" i="29"/>
  <c r="T49" i="29" s="1"/>
  <c r="S48" i="29"/>
  <c r="R48" i="29"/>
  <c r="Q48" i="29"/>
  <c r="P48" i="29"/>
  <c r="E48" i="29"/>
  <c r="U48" i="29" s="1"/>
  <c r="U47" i="29"/>
  <c r="S47" i="29"/>
  <c r="R47" i="29"/>
  <c r="Q47" i="29"/>
  <c r="P47" i="29"/>
  <c r="E47" i="29"/>
  <c r="T47" i="29" s="1"/>
  <c r="U46" i="29"/>
  <c r="T46" i="29"/>
  <c r="S46" i="29"/>
  <c r="R46" i="29"/>
  <c r="Q46" i="29"/>
  <c r="P46" i="29"/>
  <c r="E46" i="29"/>
  <c r="T45" i="29"/>
  <c r="S45" i="29"/>
  <c r="R45" i="29"/>
  <c r="Q45" i="29"/>
  <c r="U45" i="29" s="1"/>
  <c r="P45" i="29"/>
  <c r="E45" i="29"/>
  <c r="T44" i="29"/>
  <c r="S44" i="29"/>
  <c r="R44" i="29"/>
  <c r="Q44" i="29"/>
  <c r="P44" i="29"/>
  <c r="E44" i="29"/>
  <c r="U44" i="29" s="1"/>
  <c r="O42" i="29"/>
  <c r="N42" i="29"/>
  <c r="M42" i="29"/>
  <c r="S42" i="29" s="1"/>
  <c r="L42" i="29"/>
  <c r="R42" i="29" s="1"/>
  <c r="K42" i="29"/>
  <c r="J42" i="29"/>
  <c r="I42" i="29"/>
  <c r="Q42" i="29" s="1"/>
  <c r="H42" i="29"/>
  <c r="G42" i="29"/>
  <c r="F42" i="29"/>
  <c r="C42" i="29"/>
  <c r="B42" i="29"/>
  <c r="T41" i="29"/>
  <c r="S41" i="29"/>
  <c r="R41" i="29"/>
  <c r="Q41" i="29"/>
  <c r="P41" i="29"/>
  <c r="E41" i="29"/>
  <c r="U41" i="29" s="1"/>
  <c r="S40" i="29"/>
  <c r="R40" i="29"/>
  <c r="Q40" i="29"/>
  <c r="P40" i="29"/>
  <c r="E40" i="29"/>
  <c r="S39" i="29"/>
  <c r="R39" i="29"/>
  <c r="Q39" i="29"/>
  <c r="P39" i="29"/>
  <c r="E39" i="29"/>
  <c r="T39" i="29" s="1"/>
  <c r="U38" i="29"/>
  <c r="T38" i="29"/>
  <c r="S38" i="29"/>
  <c r="R38" i="29"/>
  <c r="Q38" i="29"/>
  <c r="P38" i="29"/>
  <c r="E38" i="29"/>
  <c r="U37" i="29"/>
  <c r="S37" i="29"/>
  <c r="R37" i="29"/>
  <c r="Q37" i="29"/>
  <c r="P37" i="29"/>
  <c r="E37" i="29"/>
  <c r="T37" i="29" s="1"/>
  <c r="R35" i="29"/>
  <c r="O35" i="29"/>
  <c r="N35" i="29"/>
  <c r="M35" i="29"/>
  <c r="S35" i="29" s="1"/>
  <c r="L35" i="29"/>
  <c r="K35" i="29"/>
  <c r="J35" i="29"/>
  <c r="I35" i="29"/>
  <c r="Q35" i="29" s="1"/>
  <c r="H35" i="29"/>
  <c r="P35" i="29" s="1"/>
  <c r="G35" i="29"/>
  <c r="F35" i="29"/>
  <c r="C35" i="29"/>
  <c r="E35" i="29" s="1"/>
  <c r="B35" i="29"/>
  <c r="U34" i="29"/>
  <c r="S34" i="29"/>
  <c r="R34" i="29"/>
  <c r="Q34" i="29"/>
  <c r="P34" i="29"/>
  <c r="E34" i="29"/>
  <c r="T34" i="29" s="1"/>
  <c r="R32" i="29"/>
  <c r="O32" i="29"/>
  <c r="N32" i="29"/>
  <c r="M32" i="29"/>
  <c r="S32" i="29" s="1"/>
  <c r="L32" i="29"/>
  <c r="K32" i="29"/>
  <c r="J32" i="29"/>
  <c r="I32" i="29"/>
  <c r="H32" i="29"/>
  <c r="G32" i="29"/>
  <c r="F32" i="29"/>
  <c r="C32" i="29"/>
  <c r="B32" i="29"/>
  <c r="U31" i="29"/>
  <c r="S31" i="29"/>
  <c r="R31" i="29"/>
  <c r="Q31" i="29"/>
  <c r="P31" i="29"/>
  <c r="E31" i="29"/>
  <c r="T31" i="29" s="1"/>
  <c r="T30" i="29"/>
  <c r="S30" i="29"/>
  <c r="R30" i="29"/>
  <c r="Q30" i="29"/>
  <c r="P30" i="29"/>
  <c r="E30" i="29"/>
  <c r="U30" i="29" s="1"/>
  <c r="U29" i="29"/>
  <c r="S29" i="29"/>
  <c r="R29" i="29"/>
  <c r="Q29" i="29"/>
  <c r="P29" i="29"/>
  <c r="E29" i="29"/>
  <c r="T29" i="29" s="1"/>
  <c r="T28" i="29"/>
  <c r="S28" i="29"/>
  <c r="R28" i="29"/>
  <c r="Q28" i="29"/>
  <c r="P28" i="29"/>
  <c r="E28" i="29"/>
  <c r="U28" i="29" s="1"/>
  <c r="R26" i="29"/>
  <c r="O26" i="29"/>
  <c r="N26" i="29"/>
  <c r="M26" i="29"/>
  <c r="S26" i="29" s="1"/>
  <c r="L26" i="29"/>
  <c r="K26" i="29"/>
  <c r="J26" i="29"/>
  <c r="I26" i="29"/>
  <c r="Q26" i="29" s="1"/>
  <c r="H26" i="29"/>
  <c r="G26" i="29"/>
  <c r="F26" i="29"/>
  <c r="C26" i="29"/>
  <c r="B26" i="29"/>
  <c r="E26" i="29" s="1"/>
  <c r="U25" i="29"/>
  <c r="T25" i="29"/>
  <c r="S25" i="29"/>
  <c r="R25" i="29"/>
  <c r="Q25" i="29"/>
  <c r="P25" i="29"/>
  <c r="E25" i="29"/>
  <c r="S24" i="29"/>
  <c r="R24" i="29"/>
  <c r="Q24" i="29"/>
  <c r="P24" i="29"/>
  <c r="E24" i="29"/>
  <c r="U24" i="29" s="1"/>
  <c r="S23" i="29"/>
  <c r="R23" i="29"/>
  <c r="Q23" i="29"/>
  <c r="P23" i="29"/>
  <c r="E23" i="29"/>
  <c r="S22" i="29"/>
  <c r="R22" i="29"/>
  <c r="Q22" i="29"/>
  <c r="P22" i="29"/>
  <c r="E22" i="29"/>
  <c r="S21" i="29"/>
  <c r="R21" i="29"/>
  <c r="Q21" i="29"/>
  <c r="P21" i="29"/>
  <c r="E21" i="29"/>
  <c r="U21" i="29" s="1"/>
  <c r="U20" i="29"/>
  <c r="S20" i="29"/>
  <c r="R20" i="29"/>
  <c r="Q20" i="29"/>
  <c r="P20" i="29"/>
  <c r="E20" i="29"/>
  <c r="T20" i="29" s="1"/>
  <c r="U19" i="29"/>
  <c r="T19" i="29"/>
  <c r="S19" i="29"/>
  <c r="R19" i="29"/>
  <c r="Q19" i="29"/>
  <c r="P19" i="29"/>
  <c r="E19" i="29"/>
  <c r="R17" i="29"/>
  <c r="O17" i="29"/>
  <c r="S17" i="29" s="1"/>
  <c r="N17" i="29"/>
  <c r="M17" i="29"/>
  <c r="L17" i="29"/>
  <c r="K17" i="29"/>
  <c r="J17" i="29"/>
  <c r="I17" i="29"/>
  <c r="Q17" i="29" s="1"/>
  <c r="H17" i="29"/>
  <c r="P17" i="29" s="1"/>
  <c r="G17" i="29"/>
  <c r="F17" i="29"/>
  <c r="C17" i="29"/>
  <c r="B17" i="29"/>
  <c r="E17" i="29" s="1"/>
  <c r="U16" i="29"/>
  <c r="T16" i="29"/>
  <c r="S16" i="29"/>
  <c r="R16" i="29"/>
  <c r="Q16" i="29"/>
  <c r="P16" i="29"/>
  <c r="E16" i="29"/>
  <c r="U15" i="29"/>
  <c r="T15" i="29"/>
  <c r="S15" i="29"/>
  <c r="R15" i="29"/>
  <c r="Q15" i="29"/>
  <c r="P15" i="29"/>
  <c r="E15" i="29"/>
  <c r="U14" i="29"/>
  <c r="T14" i="29"/>
  <c r="S14" i="29"/>
  <c r="R14" i="29"/>
  <c r="Q14" i="29"/>
  <c r="P14" i="29"/>
  <c r="E14" i="29"/>
  <c r="S13" i="29"/>
  <c r="R13" i="29"/>
  <c r="Q13" i="29"/>
  <c r="P13" i="29"/>
  <c r="E13" i="29"/>
  <c r="S12" i="29"/>
  <c r="R12" i="29"/>
  <c r="Q12" i="29"/>
  <c r="P12" i="29"/>
  <c r="E12" i="29"/>
  <c r="S11" i="29"/>
  <c r="R11" i="29"/>
  <c r="Q11" i="29"/>
  <c r="P11" i="29"/>
  <c r="E11" i="29"/>
  <c r="T11" i="29" s="1"/>
  <c r="T10" i="29"/>
  <c r="S10" i="29"/>
  <c r="R10" i="29"/>
  <c r="Q10" i="29"/>
  <c r="P10" i="29"/>
  <c r="E10" i="29"/>
  <c r="U10" i="29" s="1"/>
  <c r="U9" i="29"/>
  <c r="T9" i="29"/>
  <c r="S9" i="29"/>
  <c r="R9" i="29"/>
  <c r="Q9" i="29"/>
  <c r="P9" i="29"/>
  <c r="E9" i="29"/>
  <c r="S96" i="28"/>
  <c r="R96" i="28"/>
  <c r="Q96" i="28"/>
  <c r="P96" i="28"/>
  <c r="E96" i="28"/>
  <c r="U95" i="28"/>
  <c r="T95" i="28"/>
  <c r="S95" i="28"/>
  <c r="R95" i="28"/>
  <c r="Q95" i="28"/>
  <c r="P95" i="28"/>
  <c r="E95" i="28"/>
  <c r="U94" i="28"/>
  <c r="T94" i="28"/>
  <c r="S94" i="28"/>
  <c r="R94" i="28"/>
  <c r="Q94" i="28"/>
  <c r="P94" i="28"/>
  <c r="E94" i="28"/>
  <c r="T93" i="28"/>
  <c r="S93" i="28"/>
  <c r="R93" i="28"/>
  <c r="Q93" i="28"/>
  <c r="P93" i="28"/>
  <c r="E93" i="28"/>
  <c r="U93" i="28" s="1"/>
  <c r="S92" i="28"/>
  <c r="R92" i="28"/>
  <c r="Q92" i="28"/>
  <c r="P92" i="28"/>
  <c r="E92" i="28"/>
  <c r="S91" i="28"/>
  <c r="R91" i="28"/>
  <c r="Q91" i="28"/>
  <c r="P91" i="28"/>
  <c r="E91" i="28"/>
  <c r="T91" i="28" s="1"/>
  <c r="U90" i="28"/>
  <c r="S90" i="28"/>
  <c r="R90" i="28"/>
  <c r="Q90" i="28"/>
  <c r="P90" i="28"/>
  <c r="E90" i="28"/>
  <c r="T90" i="28" s="1"/>
  <c r="U89" i="28"/>
  <c r="T89" i="28"/>
  <c r="S89" i="28"/>
  <c r="R89" i="28"/>
  <c r="Q89" i="28"/>
  <c r="P89" i="28"/>
  <c r="E89" i="28"/>
  <c r="U88" i="28"/>
  <c r="T88" i="28"/>
  <c r="S88" i="28"/>
  <c r="R88" i="28"/>
  <c r="Q88" i="28"/>
  <c r="P88" i="28"/>
  <c r="E88" i="28"/>
  <c r="V75" i="28"/>
  <c r="O75" i="28"/>
  <c r="N75" i="28"/>
  <c r="M75" i="28"/>
  <c r="L75" i="28"/>
  <c r="K75" i="28"/>
  <c r="J75" i="28"/>
  <c r="I75" i="28"/>
  <c r="H75" i="28"/>
  <c r="G75" i="28"/>
  <c r="F75" i="28"/>
  <c r="C75" i="28"/>
  <c r="B75" i="28"/>
  <c r="S74" i="28"/>
  <c r="R74" i="28"/>
  <c r="O74" i="28"/>
  <c r="N74" i="28"/>
  <c r="M74" i="28"/>
  <c r="L74" i="28"/>
  <c r="K74" i="28"/>
  <c r="J74" i="28"/>
  <c r="I74" i="28"/>
  <c r="Q74" i="28" s="1"/>
  <c r="H74" i="28"/>
  <c r="G74" i="28"/>
  <c r="F74" i="28"/>
  <c r="C74" i="28"/>
  <c r="B74" i="28"/>
  <c r="E74" i="28" s="1"/>
  <c r="S73" i="28"/>
  <c r="R73" i="28"/>
  <c r="O73" i="28"/>
  <c r="N73" i="28"/>
  <c r="M73" i="28"/>
  <c r="L73" i="28"/>
  <c r="K73" i="28"/>
  <c r="J73" i="28"/>
  <c r="I73" i="28"/>
  <c r="Q73" i="28" s="1"/>
  <c r="H73" i="28"/>
  <c r="P73" i="28" s="1"/>
  <c r="G73" i="28"/>
  <c r="F73" i="28"/>
  <c r="C73" i="28"/>
  <c r="B73" i="28"/>
  <c r="E73" i="28" s="1"/>
  <c r="U72" i="28"/>
  <c r="S72" i="28"/>
  <c r="R72" i="28"/>
  <c r="Q72" i="28"/>
  <c r="P72" i="28"/>
  <c r="E72" i="28"/>
  <c r="T72" i="28" s="1"/>
  <c r="U71" i="28"/>
  <c r="S71" i="28"/>
  <c r="R71" i="28"/>
  <c r="Q71" i="28"/>
  <c r="P71" i="28"/>
  <c r="E71" i="28"/>
  <c r="T71" i="28" s="1"/>
  <c r="V69" i="28"/>
  <c r="O69" i="28"/>
  <c r="N69" i="28"/>
  <c r="M69" i="28"/>
  <c r="L69" i="28"/>
  <c r="K69" i="28"/>
  <c r="J69" i="28"/>
  <c r="I69" i="28"/>
  <c r="H69" i="28"/>
  <c r="G69" i="28"/>
  <c r="F69" i="28"/>
  <c r="C69" i="28"/>
  <c r="B69" i="28"/>
  <c r="S68" i="28"/>
  <c r="O68" i="28"/>
  <c r="N68" i="28"/>
  <c r="M68" i="28"/>
  <c r="L68" i="28"/>
  <c r="R68" i="28" s="1"/>
  <c r="K68" i="28"/>
  <c r="J68" i="28"/>
  <c r="I68" i="28"/>
  <c r="H68" i="28"/>
  <c r="G68" i="28"/>
  <c r="F68" i="28"/>
  <c r="C68" i="28"/>
  <c r="B68" i="28"/>
  <c r="T67" i="28"/>
  <c r="S67" i="28"/>
  <c r="R67" i="28"/>
  <c r="Q67" i="28"/>
  <c r="P67" i="28"/>
  <c r="E67" i="28"/>
  <c r="U67" i="28" s="1"/>
  <c r="S66" i="28"/>
  <c r="R66" i="28"/>
  <c r="Q66" i="28"/>
  <c r="P66" i="28"/>
  <c r="E66" i="28"/>
  <c r="S65" i="28"/>
  <c r="R65" i="28"/>
  <c r="Q65" i="28"/>
  <c r="P65" i="28"/>
  <c r="E65" i="28"/>
  <c r="U65" i="28" s="1"/>
  <c r="S64" i="28"/>
  <c r="R64" i="28"/>
  <c r="Q64" i="28"/>
  <c r="P64" i="28"/>
  <c r="E64" i="28"/>
  <c r="T64" i="28" s="1"/>
  <c r="S63" i="28"/>
  <c r="R63" i="28"/>
  <c r="Q63" i="28"/>
  <c r="P63" i="28"/>
  <c r="E63" i="28"/>
  <c r="U63" i="28" s="1"/>
  <c r="O61" i="28"/>
  <c r="N61" i="28"/>
  <c r="M61" i="28"/>
  <c r="S61" i="28" s="1"/>
  <c r="L61" i="28"/>
  <c r="R61" i="28" s="1"/>
  <c r="K61" i="28"/>
  <c r="J61" i="28"/>
  <c r="I61" i="28"/>
  <c r="H61" i="28"/>
  <c r="C61" i="28"/>
  <c r="B61" i="28"/>
  <c r="U60" i="28"/>
  <c r="T60" i="28"/>
  <c r="S60" i="28"/>
  <c r="R60" i="28"/>
  <c r="Q60" i="28"/>
  <c r="P60" i="28"/>
  <c r="E60" i="28"/>
  <c r="T59" i="28"/>
  <c r="S59" i="28"/>
  <c r="R59" i="28"/>
  <c r="Q59" i="28"/>
  <c r="P59" i="28"/>
  <c r="E59" i="28"/>
  <c r="U59" i="28" s="1"/>
  <c r="S58" i="28"/>
  <c r="R58" i="28"/>
  <c r="Q58" i="28"/>
  <c r="P58" i="28"/>
  <c r="E58" i="28"/>
  <c r="S57" i="28"/>
  <c r="R57" i="28"/>
  <c r="Q57" i="28"/>
  <c r="P57" i="28"/>
  <c r="E57" i="28"/>
  <c r="T57" i="28" s="1"/>
  <c r="O55" i="28"/>
  <c r="N55" i="28"/>
  <c r="M55" i="28"/>
  <c r="S55" i="28" s="1"/>
  <c r="L55" i="28"/>
  <c r="R55" i="28" s="1"/>
  <c r="K55" i="28"/>
  <c r="J55" i="28"/>
  <c r="I55" i="28"/>
  <c r="H55" i="28"/>
  <c r="G55" i="28"/>
  <c r="F55" i="28"/>
  <c r="C55" i="28"/>
  <c r="B55" i="28"/>
  <c r="U54" i="28"/>
  <c r="S54" i="28"/>
  <c r="R54" i="28"/>
  <c r="Q54" i="28"/>
  <c r="P54" i="28"/>
  <c r="E54" i="28"/>
  <c r="T54" i="28" s="1"/>
  <c r="U53" i="28"/>
  <c r="S53" i="28"/>
  <c r="R53" i="28"/>
  <c r="Q53" i="28"/>
  <c r="P53" i="28"/>
  <c r="E53" i="28"/>
  <c r="T53" i="28" s="1"/>
  <c r="S52" i="28"/>
  <c r="R52" i="28"/>
  <c r="Q52" i="28"/>
  <c r="P52" i="28"/>
  <c r="E52" i="28"/>
  <c r="U52" i="28" s="1"/>
  <c r="T51" i="28"/>
  <c r="S51" i="28"/>
  <c r="R51" i="28"/>
  <c r="Q51" i="28"/>
  <c r="P51" i="28"/>
  <c r="E51" i="28"/>
  <c r="U51" i="28" s="1"/>
  <c r="S50" i="28"/>
  <c r="R50" i="28"/>
  <c r="Q50" i="28"/>
  <c r="P50" i="28"/>
  <c r="E50" i="28"/>
  <c r="U49" i="28"/>
  <c r="T49" i="28"/>
  <c r="S49" i="28"/>
  <c r="R49" i="28"/>
  <c r="Q49" i="28"/>
  <c r="P49" i="28"/>
  <c r="E49" i="28"/>
  <c r="S48" i="28"/>
  <c r="R48" i="28"/>
  <c r="Q48" i="28"/>
  <c r="P48" i="28"/>
  <c r="E48" i="28"/>
  <c r="T48" i="28" s="1"/>
  <c r="T47" i="28"/>
  <c r="S47" i="28"/>
  <c r="R47" i="28"/>
  <c r="Q47" i="28"/>
  <c r="P47" i="28"/>
  <c r="E47" i="28"/>
  <c r="U47" i="28" s="1"/>
  <c r="U46" i="28"/>
  <c r="S46" i="28"/>
  <c r="R46" i="28"/>
  <c r="Q46" i="28"/>
  <c r="P46" i="28"/>
  <c r="E46" i="28"/>
  <c r="T46" i="28" s="1"/>
  <c r="U45" i="28"/>
  <c r="T45" i="28"/>
  <c r="S45" i="28"/>
  <c r="R45" i="28"/>
  <c r="Q45" i="28"/>
  <c r="P45" i="28"/>
  <c r="E45" i="28"/>
  <c r="S44" i="28"/>
  <c r="R44" i="28"/>
  <c r="Q44" i="28"/>
  <c r="P44" i="28"/>
  <c r="E44" i="28"/>
  <c r="V42" i="28"/>
  <c r="O42" i="28"/>
  <c r="N42" i="28"/>
  <c r="M42" i="28"/>
  <c r="S42" i="28" s="1"/>
  <c r="L42" i="28"/>
  <c r="R42" i="28" s="1"/>
  <c r="K42" i="28"/>
  <c r="J42" i="28"/>
  <c r="I42" i="28"/>
  <c r="Q42" i="28" s="1"/>
  <c r="H42" i="28"/>
  <c r="G42" i="28"/>
  <c r="F42" i="28"/>
  <c r="C42" i="28"/>
  <c r="E42" i="28" s="1"/>
  <c r="B42" i="28"/>
  <c r="S41" i="28"/>
  <c r="R41" i="28"/>
  <c r="Q41" i="28"/>
  <c r="P41" i="28"/>
  <c r="E41" i="28"/>
  <c r="S40" i="28"/>
  <c r="R40" i="28"/>
  <c r="Q40" i="28"/>
  <c r="P40" i="28"/>
  <c r="E40" i="28"/>
  <c r="U40" i="28" s="1"/>
  <c r="U39" i="28"/>
  <c r="S39" i="28"/>
  <c r="R39" i="28"/>
  <c r="Q39" i="28"/>
  <c r="P39" i="28"/>
  <c r="E39" i="28"/>
  <c r="T39" i="28" s="1"/>
  <c r="U38" i="28"/>
  <c r="T38" i="28"/>
  <c r="S38" i="28"/>
  <c r="R38" i="28"/>
  <c r="Q38" i="28"/>
  <c r="P38" i="28"/>
  <c r="E38" i="28"/>
  <c r="T37" i="28"/>
  <c r="S37" i="28"/>
  <c r="R37" i="28"/>
  <c r="Q37" i="28"/>
  <c r="U37" i="28" s="1"/>
  <c r="P37" i="28"/>
  <c r="E37" i="28"/>
  <c r="S35" i="28"/>
  <c r="O35" i="28"/>
  <c r="N35" i="28"/>
  <c r="R35" i="28" s="1"/>
  <c r="M35" i="28"/>
  <c r="L35" i="28"/>
  <c r="K35" i="28"/>
  <c r="J35" i="28"/>
  <c r="I35" i="28"/>
  <c r="Q35" i="28" s="1"/>
  <c r="H35" i="28"/>
  <c r="P35" i="28" s="1"/>
  <c r="G35" i="28"/>
  <c r="F35" i="28"/>
  <c r="C35" i="28"/>
  <c r="B35" i="28"/>
  <c r="E35" i="28" s="1"/>
  <c r="T34" i="28"/>
  <c r="S34" i="28"/>
  <c r="R34" i="28"/>
  <c r="Q34" i="28"/>
  <c r="U34" i="28" s="1"/>
  <c r="P34" i="28"/>
  <c r="E34" i="28"/>
  <c r="S32" i="28"/>
  <c r="O32" i="28"/>
  <c r="N32" i="28"/>
  <c r="M32" i="28"/>
  <c r="L32" i="28"/>
  <c r="R32" i="28" s="1"/>
  <c r="K32" i="28"/>
  <c r="J32" i="28"/>
  <c r="I32" i="28"/>
  <c r="H32" i="28"/>
  <c r="G32" i="28"/>
  <c r="F32" i="28"/>
  <c r="C32" i="28"/>
  <c r="B32" i="28"/>
  <c r="E32" i="28" s="1"/>
  <c r="U31" i="28"/>
  <c r="T31" i="28"/>
  <c r="S31" i="28"/>
  <c r="R31" i="28"/>
  <c r="Q31" i="28"/>
  <c r="P31" i="28"/>
  <c r="E31" i="28"/>
  <c r="U30" i="28"/>
  <c r="S30" i="28"/>
  <c r="R30" i="28"/>
  <c r="Q30" i="28"/>
  <c r="P30" i="28"/>
  <c r="E30" i="28"/>
  <c r="T30" i="28" s="1"/>
  <c r="T29" i="28"/>
  <c r="S29" i="28"/>
  <c r="R29" i="28"/>
  <c r="Q29" i="28"/>
  <c r="P29" i="28"/>
  <c r="E29" i="28"/>
  <c r="U29" i="28" s="1"/>
  <c r="S28" i="28"/>
  <c r="R28" i="28"/>
  <c r="Q28" i="28"/>
  <c r="P28" i="28"/>
  <c r="E28" i="28"/>
  <c r="T28" i="28" s="1"/>
  <c r="O26" i="28"/>
  <c r="N26" i="28"/>
  <c r="M26" i="28"/>
  <c r="S26" i="28" s="1"/>
  <c r="L26" i="28"/>
  <c r="R26" i="28" s="1"/>
  <c r="K26" i="28"/>
  <c r="J26" i="28"/>
  <c r="I26" i="28"/>
  <c r="H26" i="28"/>
  <c r="G26" i="28"/>
  <c r="F26" i="28"/>
  <c r="C26" i="28"/>
  <c r="B26" i="28"/>
  <c r="E26" i="28" s="1"/>
  <c r="U25" i="28"/>
  <c r="S25" i="28"/>
  <c r="R25" i="28"/>
  <c r="Q25" i="28"/>
  <c r="P25" i="28"/>
  <c r="E25" i="28"/>
  <c r="T25" i="28" s="1"/>
  <c r="S24" i="28"/>
  <c r="R24" i="28"/>
  <c r="Q24" i="28"/>
  <c r="P24" i="28"/>
  <c r="E24" i="28"/>
  <c r="U24" i="28" s="1"/>
  <c r="U23" i="28"/>
  <c r="S23" i="28"/>
  <c r="R23" i="28"/>
  <c r="Q23" i="28"/>
  <c r="P23" i="28"/>
  <c r="E23" i="28"/>
  <c r="T23" i="28" s="1"/>
  <c r="T22" i="28"/>
  <c r="S22" i="28"/>
  <c r="R22" i="28"/>
  <c r="Q22" i="28"/>
  <c r="P22" i="28"/>
  <c r="E22" i="28"/>
  <c r="U22" i="28" s="1"/>
  <c r="U21" i="28"/>
  <c r="T21" i="28"/>
  <c r="S21" i="28"/>
  <c r="R21" i="28"/>
  <c r="Q21" i="28"/>
  <c r="P21" i="28"/>
  <c r="E21" i="28"/>
  <c r="U20" i="28"/>
  <c r="T20" i="28"/>
  <c r="S20" i="28"/>
  <c r="R20" i="28"/>
  <c r="Q20" i="28"/>
  <c r="P20" i="28"/>
  <c r="E20" i="28"/>
  <c r="S19" i="28"/>
  <c r="R19" i="28"/>
  <c r="Q19" i="28"/>
  <c r="P19" i="28"/>
  <c r="E19" i="28"/>
  <c r="U19" i="28" s="1"/>
  <c r="R17" i="28"/>
  <c r="O17" i="28"/>
  <c r="N17" i="28"/>
  <c r="M17" i="28"/>
  <c r="S17" i="28" s="1"/>
  <c r="L17" i="28"/>
  <c r="K17" i="28"/>
  <c r="J17" i="28"/>
  <c r="I17" i="28"/>
  <c r="Q17" i="28" s="1"/>
  <c r="H17" i="28"/>
  <c r="G17" i="28"/>
  <c r="F17" i="28"/>
  <c r="E17" i="28"/>
  <c r="C17" i="28"/>
  <c r="B17" i="28"/>
  <c r="U16" i="28"/>
  <c r="S16" i="28"/>
  <c r="R16" i="28"/>
  <c r="Q16" i="28"/>
  <c r="P16" i="28"/>
  <c r="E16" i="28"/>
  <c r="T16" i="28" s="1"/>
  <c r="T15" i="28"/>
  <c r="S15" i="28"/>
  <c r="R15" i="28"/>
  <c r="Q15" i="28"/>
  <c r="P15" i="28"/>
  <c r="E15" i="28"/>
  <c r="U15" i="28" s="1"/>
  <c r="U14" i="28"/>
  <c r="S14" i="28"/>
  <c r="R14" i="28"/>
  <c r="Q14" i="28"/>
  <c r="P14" i="28"/>
  <c r="E14" i="28"/>
  <c r="T14" i="28" s="1"/>
  <c r="U13" i="28"/>
  <c r="T13" i="28"/>
  <c r="S13" i="28"/>
  <c r="R13" i="28"/>
  <c r="Q13" i="28"/>
  <c r="P13" i="28"/>
  <c r="E13" i="28"/>
  <c r="S12" i="28"/>
  <c r="R12" i="28"/>
  <c r="Q12" i="28"/>
  <c r="P12" i="28"/>
  <c r="E12" i="28"/>
  <c r="S11" i="28"/>
  <c r="R11" i="28"/>
  <c r="Q11" i="28"/>
  <c r="P11" i="28"/>
  <c r="E11" i="28"/>
  <c r="U11" i="28" s="1"/>
  <c r="U10" i="28"/>
  <c r="S10" i="28"/>
  <c r="R10" i="28"/>
  <c r="Q10" i="28"/>
  <c r="P10" i="28"/>
  <c r="E10" i="28"/>
  <c r="T10" i="28" s="1"/>
  <c r="U9" i="28"/>
  <c r="T9" i="28"/>
  <c r="S9" i="28"/>
  <c r="R9" i="28"/>
  <c r="Q9" i="28"/>
  <c r="P9" i="28"/>
  <c r="E9" i="28"/>
  <c r="U96" i="27"/>
  <c r="T96" i="27"/>
  <c r="S96" i="27"/>
  <c r="R96" i="27"/>
  <c r="Q96" i="27"/>
  <c r="P96" i="27"/>
  <c r="E96" i="27"/>
  <c r="T95" i="27"/>
  <c r="S95" i="27"/>
  <c r="R95" i="27"/>
  <c r="Q95" i="27"/>
  <c r="P95" i="27"/>
  <c r="E95" i="27"/>
  <c r="U95" i="27" s="1"/>
  <c r="S94" i="27"/>
  <c r="R94" i="27"/>
  <c r="Q94" i="27"/>
  <c r="P94" i="27"/>
  <c r="E94" i="27"/>
  <c r="S93" i="27"/>
  <c r="R93" i="27"/>
  <c r="Q93" i="27"/>
  <c r="P93" i="27"/>
  <c r="E93" i="27"/>
  <c r="U93" i="27" s="1"/>
  <c r="U92" i="27"/>
  <c r="S92" i="27"/>
  <c r="R92" i="27"/>
  <c r="Q92" i="27"/>
  <c r="P92" i="27"/>
  <c r="E92" i="27"/>
  <c r="T92" i="27" s="1"/>
  <c r="U91" i="27"/>
  <c r="T91" i="27"/>
  <c r="S91" i="27"/>
  <c r="R91" i="27"/>
  <c r="Q91" i="27"/>
  <c r="P91" i="27"/>
  <c r="E91" i="27"/>
  <c r="U90" i="27"/>
  <c r="T90" i="27"/>
  <c r="S90" i="27"/>
  <c r="R90" i="27"/>
  <c r="Q90" i="27"/>
  <c r="P90" i="27"/>
  <c r="E90" i="27"/>
  <c r="U89" i="27"/>
  <c r="S89" i="27"/>
  <c r="R89" i="27"/>
  <c r="Q89" i="27"/>
  <c r="P89" i="27"/>
  <c r="E89" i="27"/>
  <c r="T89" i="27" s="1"/>
  <c r="T88" i="27"/>
  <c r="S88" i="27"/>
  <c r="R88" i="27"/>
  <c r="Q88" i="27"/>
  <c r="Q87" i="27" s="1"/>
  <c r="P88" i="27"/>
  <c r="E88" i="27"/>
  <c r="U88" i="27" s="1"/>
  <c r="O75" i="27"/>
  <c r="N75" i="27"/>
  <c r="M75" i="27"/>
  <c r="L75" i="27"/>
  <c r="K75" i="27"/>
  <c r="J75" i="27"/>
  <c r="I75" i="27"/>
  <c r="H75" i="27"/>
  <c r="G75" i="27"/>
  <c r="F75" i="27"/>
  <c r="C75" i="27"/>
  <c r="B75" i="27"/>
  <c r="R74" i="27"/>
  <c r="O74" i="27"/>
  <c r="N74" i="27"/>
  <c r="M74" i="27"/>
  <c r="L74" i="27"/>
  <c r="K74" i="27"/>
  <c r="J74" i="27"/>
  <c r="I74" i="27"/>
  <c r="H74" i="27"/>
  <c r="P74" i="27" s="1"/>
  <c r="G74" i="27"/>
  <c r="F74" i="27"/>
  <c r="C74" i="27"/>
  <c r="E74" i="27" s="1"/>
  <c r="B74" i="27"/>
  <c r="S73" i="27"/>
  <c r="O73" i="27"/>
  <c r="N73" i="27"/>
  <c r="R73" i="27" s="1"/>
  <c r="M73" i="27"/>
  <c r="L73" i="27"/>
  <c r="K73" i="27"/>
  <c r="J73" i="27"/>
  <c r="I73" i="27"/>
  <c r="Q73" i="27" s="1"/>
  <c r="H73" i="27"/>
  <c r="P73" i="27" s="1"/>
  <c r="G73" i="27"/>
  <c r="F73" i="27"/>
  <c r="C73" i="27"/>
  <c r="B73" i="27"/>
  <c r="E73" i="27" s="1"/>
  <c r="U72" i="27"/>
  <c r="T72" i="27"/>
  <c r="S72" i="27"/>
  <c r="R72" i="27"/>
  <c r="Q72" i="27"/>
  <c r="P72" i="27"/>
  <c r="E72" i="27"/>
  <c r="U71" i="27"/>
  <c r="S71" i="27"/>
  <c r="R71" i="27"/>
  <c r="Q71" i="27"/>
  <c r="P71" i="27"/>
  <c r="E71" i="27"/>
  <c r="T71" i="27" s="1"/>
  <c r="O69" i="27"/>
  <c r="N69" i="27"/>
  <c r="M69" i="27"/>
  <c r="L69" i="27"/>
  <c r="K69" i="27"/>
  <c r="J69" i="27"/>
  <c r="I69" i="27"/>
  <c r="H69" i="27"/>
  <c r="G69" i="27"/>
  <c r="F69" i="27"/>
  <c r="C69" i="27"/>
  <c r="B69" i="27"/>
  <c r="S68" i="27"/>
  <c r="R68" i="27"/>
  <c r="O68" i="27"/>
  <c r="N68" i="27"/>
  <c r="M68" i="27"/>
  <c r="L68" i="27"/>
  <c r="K68" i="27"/>
  <c r="J68" i="27"/>
  <c r="I68" i="27"/>
  <c r="H68" i="27"/>
  <c r="G68" i="27"/>
  <c r="F68" i="27"/>
  <c r="C68" i="27"/>
  <c r="B68" i="27"/>
  <c r="U67" i="27"/>
  <c r="T67" i="27"/>
  <c r="S67" i="27"/>
  <c r="R67" i="27"/>
  <c r="Q67" i="27"/>
  <c r="P67" i="27"/>
  <c r="E67" i="27"/>
  <c r="U66" i="27"/>
  <c r="S66" i="27"/>
  <c r="R66" i="27"/>
  <c r="Q66" i="27"/>
  <c r="P66" i="27"/>
  <c r="E66" i="27"/>
  <c r="T66" i="27" s="1"/>
  <c r="T65" i="27"/>
  <c r="S65" i="27"/>
  <c r="R65" i="27"/>
  <c r="Q65" i="27"/>
  <c r="P65" i="27"/>
  <c r="E65" i="27"/>
  <c r="U65" i="27" s="1"/>
  <c r="S64" i="27"/>
  <c r="R64" i="27"/>
  <c r="Q64" i="27"/>
  <c r="P64" i="27"/>
  <c r="E64" i="27"/>
  <c r="U64" i="27" s="1"/>
  <c r="S63" i="27"/>
  <c r="R63" i="27"/>
  <c r="Q63" i="27"/>
  <c r="P63" i="27"/>
  <c r="E63" i="27"/>
  <c r="O61" i="27"/>
  <c r="N61" i="27"/>
  <c r="M61" i="27"/>
  <c r="S61" i="27" s="1"/>
  <c r="L61" i="27"/>
  <c r="R61" i="27" s="1"/>
  <c r="K61" i="27"/>
  <c r="J61" i="27"/>
  <c r="I61" i="27"/>
  <c r="Q61" i="27" s="1"/>
  <c r="H61" i="27"/>
  <c r="C61" i="27"/>
  <c r="B61" i="27"/>
  <c r="U60" i="27"/>
  <c r="S60" i="27"/>
  <c r="R60" i="27"/>
  <c r="Q60" i="27"/>
  <c r="P60" i="27"/>
  <c r="E60" i="27"/>
  <c r="T60" i="27" s="1"/>
  <c r="S59" i="27"/>
  <c r="R59" i="27"/>
  <c r="Q59" i="27"/>
  <c r="P59" i="27"/>
  <c r="E59" i="27"/>
  <c r="U59" i="27" s="1"/>
  <c r="U58" i="27"/>
  <c r="T58" i="27"/>
  <c r="S58" i="27"/>
  <c r="R58" i="27"/>
  <c r="Q58" i="27"/>
  <c r="P58" i="27"/>
  <c r="E58" i="27"/>
  <c r="U57" i="27"/>
  <c r="S57" i="27"/>
  <c r="R57" i="27"/>
  <c r="Q57" i="27"/>
  <c r="P57" i="27"/>
  <c r="E57" i="27"/>
  <c r="T57" i="27" s="1"/>
  <c r="O55" i="27"/>
  <c r="N55" i="27"/>
  <c r="M55" i="27"/>
  <c r="S55" i="27" s="1"/>
  <c r="L55" i="27"/>
  <c r="R55" i="27" s="1"/>
  <c r="K55" i="27"/>
  <c r="J55" i="27"/>
  <c r="I55" i="27"/>
  <c r="H55" i="27"/>
  <c r="G55" i="27"/>
  <c r="F55" i="27"/>
  <c r="C55" i="27"/>
  <c r="B55" i="27"/>
  <c r="U54" i="27"/>
  <c r="S54" i="27"/>
  <c r="R54" i="27"/>
  <c r="Q54" i="27"/>
  <c r="P54" i="27"/>
  <c r="E54" i="27"/>
  <c r="T54" i="27" s="1"/>
  <c r="T53" i="27"/>
  <c r="S53" i="27"/>
  <c r="R53" i="27"/>
  <c r="Q53" i="27"/>
  <c r="P53" i="27"/>
  <c r="E53" i="27"/>
  <c r="U53" i="27" s="1"/>
  <c r="U52" i="27"/>
  <c r="T52" i="27"/>
  <c r="S52" i="27"/>
  <c r="R52" i="27"/>
  <c r="Q52" i="27"/>
  <c r="P52" i="27"/>
  <c r="E52" i="27"/>
  <c r="S51" i="27"/>
  <c r="R51" i="27"/>
  <c r="Q51" i="27"/>
  <c r="P51" i="27"/>
  <c r="E51" i="27"/>
  <c r="S50" i="27"/>
  <c r="R50" i="27"/>
  <c r="Q50" i="27"/>
  <c r="P50" i="27"/>
  <c r="E50" i="27"/>
  <c r="U50" i="27" s="1"/>
  <c r="U49" i="27"/>
  <c r="S49" i="27"/>
  <c r="R49" i="27"/>
  <c r="Q49" i="27"/>
  <c r="P49" i="27"/>
  <c r="E49" i="27"/>
  <c r="T49" i="27" s="1"/>
  <c r="U48" i="27"/>
  <c r="T48" i="27"/>
  <c r="S48" i="27"/>
  <c r="R48" i="27"/>
  <c r="Q48" i="27"/>
  <c r="P48" i="27"/>
  <c r="E48" i="27"/>
  <c r="T47" i="27"/>
  <c r="S47" i="27"/>
  <c r="R47" i="27"/>
  <c r="Q47" i="27"/>
  <c r="P47" i="27"/>
  <c r="E47" i="27"/>
  <c r="U47" i="27" s="1"/>
  <c r="U46" i="27"/>
  <c r="S46" i="27"/>
  <c r="R46" i="27"/>
  <c r="Q46" i="27"/>
  <c r="P46" i="27"/>
  <c r="E46" i="27"/>
  <c r="T46" i="27" s="1"/>
  <c r="T45" i="27"/>
  <c r="S45" i="27"/>
  <c r="R45" i="27"/>
  <c r="Q45" i="27"/>
  <c r="P45" i="27"/>
  <c r="E45" i="27"/>
  <c r="U45" i="27" s="1"/>
  <c r="S44" i="27"/>
  <c r="R44" i="27"/>
  <c r="Q44" i="27"/>
  <c r="P44" i="27"/>
  <c r="E44" i="27"/>
  <c r="U44" i="27" s="1"/>
  <c r="O42" i="27"/>
  <c r="N42" i="27"/>
  <c r="M42" i="27"/>
  <c r="S42" i="27" s="1"/>
  <c r="L42" i="27"/>
  <c r="R42" i="27" s="1"/>
  <c r="K42" i="27"/>
  <c r="J42" i="27"/>
  <c r="I42" i="27"/>
  <c r="H42" i="27"/>
  <c r="G42" i="27"/>
  <c r="F42" i="27"/>
  <c r="E42" i="27"/>
  <c r="C42" i="27"/>
  <c r="B42" i="27"/>
  <c r="U41" i="27"/>
  <c r="T41" i="27"/>
  <c r="S41" i="27"/>
  <c r="R41" i="27"/>
  <c r="Q41" i="27"/>
  <c r="P41" i="27"/>
  <c r="E41" i="27"/>
  <c r="S40" i="27"/>
  <c r="R40" i="27"/>
  <c r="Q40" i="27"/>
  <c r="P40" i="27"/>
  <c r="E40" i="27"/>
  <c r="S39" i="27"/>
  <c r="R39" i="27"/>
  <c r="Q39" i="27"/>
  <c r="P39" i="27"/>
  <c r="E39" i="27"/>
  <c r="U39" i="27" s="1"/>
  <c r="U38" i="27"/>
  <c r="S38" i="27"/>
  <c r="R38" i="27"/>
  <c r="Q38" i="27"/>
  <c r="P38" i="27"/>
  <c r="E38" i="27"/>
  <c r="T38" i="27" s="1"/>
  <c r="U37" i="27"/>
  <c r="T37" i="27"/>
  <c r="S37" i="27"/>
  <c r="R37" i="27"/>
  <c r="Q37" i="27"/>
  <c r="P37" i="27"/>
  <c r="E37" i="27"/>
  <c r="R35" i="27"/>
  <c r="O35" i="27"/>
  <c r="S35" i="27" s="1"/>
  <c r="N35" i="27"/>
  <c r="M35" i="27"/>
  <c r="L35" i="27"/>
  <c r="K35" i="27"/>
  <c r="J35" i="27"/>
  <c r="I35" i="27"/>
  <c r="Q35" i="27" s="1"/>
  <c r="H35" i="27"/>
  <c r="P35" i="27" s="1"/>
  <c r="G35" i="27"/>
  <c r="F35" i="27"/>
  <c r="C35" i="27"/>
  <c r="B35" i="27"/>
  <c r="E35" i="27" s="1"/>
  <c r="U34" i="27"/>
  <c r="T34" i="27"/>
  <c r="S34" i="27"/>
  <c r="R34" i="27"/>
  <c r="Q34" i="27"/>
  <c r="P34" i="27"/>
  <c r="E34" i="27"/>
  <c r="R32" i="27"/>
  <c r="O32" i="27"/>
  <c r="N32" i="27"/>
  <c r="M32" i="27"/>
  <c r="S32" i="27" s="1"/>
  <c r="L32" i="27"/>
  <c r="K32" i="27"/>
  <c r="J32" i="27"/>
  <c r="I32" i="27"/>
  <c r="H32" i="27"/>
  <c r="G32" i="27"/>
  <c r="F32" i="27"/>
  <c r="C32" i="27"/>
  <c r="B32" i="27"/>
  <c r="U31" i="27"/>
  <c r="T31" i="27"/>
  <c r="S31" i="27"/>
  <c r="R31" i="27"/>
  <c r="Q31" i="27"/>
  <c r="P31" i="27"/>
  <c r="E31" i="27"/>
  <c r="U30" i="27"/>
  <c r="T30" i="27"/>
  <c r="S30" i="27"/>
  <c r="R30" i="27"/>
  <c r="Q30" i="27"/>
  <c r="P30" i="27"/>
  <c r="E30" i="27"/>
  <c r="S29" i="27"/>
  <c r="R29" i="27"/>
  <c r="Q29" i="27"/>
  <c r="P29" i="27"/>
  <c r="E29" i="27"/>
  <c r="T29" i="27" s="1"/>
  <c r="T28" i="27"/>
  <c r="S28" i="27"/>
  <c r="R28" i="27"/>
  <c r="Q28" i="27"/>
  <c r="P28" i="27"/>
  <c r="E28" i="27"/>
  <c r="U28" i="27" s="1"/>
  <c r="O26" i="27"/>
  <c r="N26" i="27"/>
  <c r="M26" i="27"/>
  <c r="S26" i="27" s="1"/>
  <c r="L26" i="27"/>
  <c r="R26" i="27" s="1"/>
  <c r="K26" i="27"/>
  <c r="J26" i="27"/>
  <c r="I26" i="27"/>
  <c r="H26" i="27"/>
  <c r="G26" i="27"/>
  <c r="F26" i="27"/>
  <c r="C26" i="27"/>
  <c r="B26" i="27"/>
  <c r="S25" i="27"/>
  <c r="R25" i="27"/>
  <c r="Q25" i="27"/>
  <c r="P25" i="27"/>
  <c r="E25" i="27"/>
  <c r="U25" i="27" s="1"/>
  <c r="U24" i="27"/>
  <c r="S24" i="27"/>
  <c r="R24" i="27"/>
  <c r="Q24" i="27"/>
  <c r="P24" i="27"/>
  <c r="E24" i="27"/>
  <c r="T24" i="27" s="1"/>
  <c r="S23" i="27"/>
  <c r="R23" i="27"/>
  <c r="Q23" i="27"/>
  <c r="P23" i="27"/>
  <c r="E23" i="27"/>
  <c r="S22" i="27"/>
  <c r="R22" i="27"/>
  <c r="Q22" i="27"/>
  <c r="P22" i="27"/>
  <c r="E22" i="27"/>
  <c r="U22" i="27" s="1"/>
  <c r="U21" i="27"/>
  <c r="S21" i="27"/>
  <c r="R21" i="27"/>
  <c r="Q21" i="27"/>
  <c r="P21" i="27"/>
  <c r="E21" i="27"/>
  <c r="T21" i="27" s="1"/>
  <c r="U20" i="27"/>
  <c r="T20" i="27"/>
  <c r="S20" i="27"/>
  <c r="R20" i="27"/>
  <c r="Q20" i="27"/>
  <c r="P20" i="27"/>
  <c r="E20" i="27"/>
  <c r="U19" i="27"/>
  <c r="T19" i="27"/>
  <c r="S19" i="27"/>
  <c r="R19" i="27"/>
  <c r="Q19" i="27"/>
  <c r="P19" i="27"/>
  <c r="E19" i="27"/>
  <c r="S17" i="27"/>
  <c r="O17" i="27"/>
  <c r="N17" i="27"/>
  <c r="R17" i="27" s="1"/>
  <c r="M17" i="27"/>
  <c r="L17" i="27"/>
  <c r="K17" i="27"/>
  <c r="J17" i="27"/>
  <c r="I17" i="27"/>
  <c r="Q17" i="27" s="1"/>
  <c r="H17" i="27"/>
  <c r="P17" i="27" s="1"/>
  <c r="G17" i="27"/>
  <c r="F17" i="27"/>
  <c r="C17" i="27"/>
  <c r="B17" i="27"/>
  <c r="E17" i="27" s="1"/>
  <c r="U16" i="27"/>
  <c r="T16" i="27"/>
  <c r="S16" i="27"/>
  <c r="R16" i="27"/>
  <c r="Q16" i="27"/>
  <c r="P16" i="27"/>
  <c r="E16" i="27"/>
  <c r="U15" i="27"/>
  <c r="S15" i="27"/>
  <c r="R15" i="27"/>
  <c r="Q15" i="27"/>
  <c r="P15" i="27"/>
  <c r="E15" i="27"/>
  <c r="T15" i="27" s="1"/>
  <c r="T14" i="27"/>
  <c r="S14" i="27"/>
  <c r="R14" i="27"/>
  <c r="Q14" i="27"/>
  <c r="P14" i="27"/>
  <c r="E14" i="27"/>
  <c r="U14" i="27" s="1"/>
  <c r="U13" i="27"/>
  <c r="T13" i="27"/>
  <c r="S13" i="27"/>
  <c r="R13" i="27"/>
  <c r="Q13" i="27"/>
  <c r="P13" i="27"/>
  <c r="E13" i="27"/>
  <c r="S12" i="27"/>
  <c r="R12" i="27"/>
  <c r="Q12" i="27"/>
  <c r="P12" i="27"/>
  <c r="E12" i="27"/>
  <c r="S11" i="27"/>
  <c r="R11" i="27"/>
  <c r="Q11" i="27"/>
  <c r="P11" i="27"/>
  <c r="E11" i="27"/>
  <c r="U11" i="27" s="1"/>
  <c r="U10" i="27"/>
  <c r="S10" i="27"/>
  <c r="R10" i="27"/>
  <c r="Q10" i="27"/>
  <c r="P10" i="27"/>
  <c r="E10" i="27"/>
  <c r="T10" i="27" s="1"/>
  <c r="U9" i="27"/>
  <c r="T9" i="27"/>
  <c r="S9" i="27"/>
  <c r="R9" i="27"/>
  <c r="Q9" i="27"/>
  <c r="P9" i="27"/>
  <c r="E9" i="27"/>
  <c r="U96" i="26"/>
  <c r="T96" i="26"/>
  <c r="S96" i="26"/>
  <c r="R96" i="26"/>
  <c r="Q96" i="26"/>
  <c r="P96" i="26"/>
  <c r="E96" i="26"/>
  <c r="U95" i="26"/>
  <c r="S95" i="26"/>
  <c r="R95" i="26"/>
  <c r="Q95" i="26"/>
  <c r="P95" i="26"/>
  <c r="E95" i="26"/>
  <c r="T95" i="26" s="1"/>
  <c r="T94" i="26"/>
  <c r="S94" i="26"/>
  <c r="R94" i="26"/>
  <c r="Q94" i="26"/>
  <c r="P94" i="26"/>
  <c r="E94" i="26"/>
  <c r="U94" i="26" s="1"/>
  <c r="U93" i="26"/>
  <c r="T93" i="26"/>
  <c r="S93" i="26"/>
  <c r="R93" i="26"/>
  <c r="Q93" i="26"/>
  <c r="P93" i="26"/>
  <c r="E93" i="26"/>
  <c r="S92" i="26"/>
  <c r="R92" i="26"/>
  <c r="Q92" i="26"/>
  <c r="P92" i="26"/>
  <c r="E92" i="26"/>
  <c r="S91" i="26"/>
  <c r="R91" i="26"/>
  <c r="Q91" i="26"/>
  <c r="P91" i="26"/>
  <c r="E91" i="26"/>
  <c r="U91" i="26" s="1"/>
  <c r="U90" i="26"/>
  <c r="S90" i="26"/>
  <c r="R90" i="26"/>
  <c r="Q90" i="26"/>
  <c r="P90" i="26"/>
  <c r="E90" i="26"/>
  <c r="T90" i="26" s="1"/>
  <c r="U89" i="26"/>
  <c r="T89" i="26"/>
  <c r="S89" i="26"/>
  <c r="R89" i="26"/>
  <c r="Q89" i="26"/>
  <c r="P89" i="26"/>
  <c r="E89" i="26"/>
  <c r="U88" i="26"/>
  <c r="T88" i="26"/>
  <c r="S88" i="26"/>
  <c r="S87" i="26" s="1"/>
  <c r="R88" i="26"/>
  <c r="Q88" i="26"/>
  <c r="P88" i="26"/>
  <c r="E88" i="26"/>
  <c r="O75" i="26"/>
  <c r="N75" i="26"/>
  <c r="M75" i="26"/>
  <c r="S75" i="26" s="1"/>
  <c r="L75" i="26"/>
  <c r="K75" i="26"/>
  <c r="J75" i="26"/>
  <c r="I75" i="26"/>
  <c r="H75" i="26"/>
  <c r="G75" i="26"/>
  <c r="F75" i="26"/>
  <c r="C75" i="26"/>
  <c r="B75" i="26"/>
  <c r="R74" i="26"/>
  <c r="Q74" i="26"/>
  <c r="O74" i="26"/>
  <c r="S74" i="26" s="1"/>
  <c r="N74" i="26"/>
  <c r="M74" i="26"/>
  <c r="L74" i="26"/>
  <c r="K74" i="26"/>
  <c r="J74" i="26"/>
  <c r="I74" i="26"/>
  <c r="H74" i="26"/>
  <c r="P74" i="26" s="1"/>
  <c r="G74" i="26"/>
  <c r="F74" i="26"/>
  <c r="C74" i="26"/>
  <c r="B74" i="26"/>
  <c r="E74" i="26" s="1"/>
  <c r="S73" i="26"/>
  <c r="R73" i="26"/>
  <c r="O73" i="26"/>
  <c r="N73" i="26"/>
  <c r="M73" i="26"/>
  <c r="L73" i="26"/>
  <c r="K73" i="26"/>
  <c r="J73" i="26"/>
  <c r="I73" i="26"/>
  <c r="Q73" i="26" s="1"/>
  <c r="H73" i="26"/>
  <c r="P73" i="26" s="1"/>
  <c r="G73" i="26"/>
  <c r="F73" i="26"/>
  <c r="C73" i="26"/>
  <c r="B73" i="26"/>
  <c r="E73" i="26" s="1"/>
  <c r="U72" i="26"/>
  <c r="S72" i="26"/>
  <c r="R72" i="26"/>
  <c r="Q72" i="26"/>
  <c r="P72" i="26"/>
  <c r="E72" i="26"/>
  <c r="T72" i="26" s="1"/>
  <c r="U71" i="26"/>
  <c r="T71" i="26"/>
  <c r="S71" i="26"/>
  <c r="R71" i="26"/>
  <c r="Q71" i="26"/>
  <c r="P71" i="26"/>
  <c r="E71" i="26"/>
  <c r="O69" i="26"/>
  <c r="N69" i="26"/>
  <c r="M69" i="26"/>
  <c r="L69" i="26"/>
  <c r="K69" i="26"/>
  <c r="J69" i="26"/>
  <c r="I69" i="26"/>
  <c r="H69" i="26"/>
  <c r="G69" i="26"/>
  <c r="F69" i="26"/>
  <c r="C69" i="26"/>
  <c r="B69" i="26"/>
  <c r="O68" i="26"/>
  <c r="N68" i="26"/>
  <c r="M68" i="26"/>
  <c r="S68" i="26" s="1"/>
  <c r="L68" i="26"/>
  <c r="R68" i="26" s="1"/>
  <c r="K68" i="26"/>
  <c r="J68" i="26"/>
  <c r="I68" i="26"/>
  <c r="H68" i="26"/>
  <c r="G68" i="26"/>
  <c r="F68" i="26"/>
  <c r="C68" i="26"/>
  <c r="B68" i="26"/>
  <c r="E68" i="26" s="1"/>
  <c r="U67" i="26"/>
  <c r="S67" i="26"/>
  <c r="R67" i="26"/>
  <c r="Q67" i="26"/>
  <c r="P67" i="26"/>
  <c r="E67" i="26"/>
  <c r="T67" i="26" s="1"/>
  <c r="U66" i="26"/>
  <c r="T66" i="26"/>
  <c r="S66" i="26"/>
  <c r="R66" i="26"/>
  <c r="Q66" i="26"/>
  <c r="P66" i="26"/>
  <c r="E66" i="26"/>
  <c r="S65" i="26"/>
  <c r="R65" i="26"/>
  <c r="Q65" i="26"/>
  <c r="P65" i="26"/>
  <c r="E65" i="26"/>
  <c r="U65" i="26" s="1"/>
  <c r="U64" i="26"/>
  <c r="S64" i="26"/>
  <c r="R64" i="26"/>
  <c r="Q64" i="26"/>
  <c r="P64" i="26"/>
  <c r="E64" i="26"/>
  <c r="T64" i="26" s="1"/>
  <c r="S63" i="26"/>
  <c r="R63" i="26"/>
  <c r="Q63" i="26"/>
  <c r="P63" i="26"/>
  <c r="E63" i="26"/>
  <c r="U63" i="26" s="1"/>
  <c r="O61" i="26"/>
  <c r="N61" i="26"/>
  <c r="M61" i="26"/>
  <c r="S61" i="26" s="1"/>
  <c r="L61" i="26"/>
  <c r="R61" i="26" s="1"/>
  <c r="K61" i="26"/>
  <c r="J61" i="26"/>
  <c r="I61" i="26"/>
  <c r="H61" i="26"/>
  <c r="C61" i="26"/>
  <c r="B61" i="26"/>
  <c r="S60" i="26"/>
  <c r="R60" i="26"/>
  <c r="Q60" i="26"/>
  <c r="P60" i="26"/>
  <c r="E60" i="26"/>
  <c r="S59" i="26"/>
  <c r="R59" i="26"/>
  <c r="Q59" i="26"/>
  <c r="P59" i="26"/>
  <c r="E59" i="26"/>
  <c r="U59" i="26" s="1"/>
  <c r="U58" i="26"/>
  <c r="S58" i="26"/>
  <c r="R58" i="26"/>
  <c r="Q58" i="26"/>
  <c r="P58" i="26"/>
  <c r="E58" i="26"/>
  <c r="T58" i="26" s="1"/>
  <c r="S57" i="26"/>
  <c r="R57" i="26"/>
  <c r="Q57" i="26"/>
  <c r="P57" i="26"/>
  <c r="E57" i="26"/>
  <c r="U57" i="26" s="1"/>
  <c r="O55" i="26"/>
  <c r="N55" i="26"/>
  <c r="M55" i="26"/>
  <c r="S55" i="26" s="1"/>
  <c r="L55" i="26"/>
  <c r="R55" i="26" s="1"/>
  <c r="K55" i="26"/>
  <c r="J55" i="26"/>
  <c r="I55" i="26"/>
  <c r="H55" i="26"/>
  <c r="G55" i="26"/>
  <c r="F55" i="26"/>
  <c r="C55" i="26"/>
  <c r="B55" i="26"/>
  <c r="U54" i="26"/>
  <c r="T54" i="26"/>
  <c r="S54" i="26"/>
  <c r="R54" i="26"/>
  <c r="Q54" i="26"/>
  <c r="P54" i="26"/>
  <c r="E54" i="26"/>
  <c r="U53" i="26"/>
  <c r="T53" i="26"/>
  <c r="S53" i="26"/>
  <c r="R53" i="26"/>
  <c r="Q53" i="26"/>
  <c r="P53" i="26"/>
  <c r="E53" i="26"/>
  <c r="S52" i="26"/>
  <c r="R52" i="26"/>
  <c r="Q52" i="26"/>
  <c r="P52" i="26"/>
  <c r="E52" i="26"/>
  <c r="T52" i="26" s="1"/>
  <c r="S51" i="26"/>
  <c r="R51" i="26"/>
  <c r="Q51" i="26"/>
  <c r="P51" i="26"/>
  <c r="E51" i="26"/>
  <c r="U51" i="26" s="1"/>
  <c r="T50" i="26"/>
  <c r="S50" i="26"/>
  <c r="R50" i="26"/>
  <c r="Q50" i="26"/>
  <c r="P50" i="26"/>
  <c r="E50" i="26"/>
  <c r="U50" i="26" s="1"/>
  <c r="S49" i="26"/>
  <c r="R49" i="26"/>
  <c r="Q49" i="26"/>
  <c r="P49" i="26"/>
  <c r="E49" i="26"/>
  <c r="S48" i="26"/>
  <c r="R48" i="26"/>
  <c r="Q48" i="26"/>
  <c r="P48" i="26"/>
  <c r="E48" i="26"/>
  <c r="U48" i="26" s="1"/>
  <c r="U47" i="26"/>
  <c r="S47" i="26"/>
  <c r="R47" i="26"/>
  <c r="Q47" i="26"/>
  <c r="P47" i="26"/>
  <c r="E47" i="26"/>
  <c r="T47" i="26" s="1"/>
  <c r="U46" i="26"/>
  <c r="T46" i="26"/>
  <c r="S46" i="26"/>
  <c r="R46" i="26"/>
  <c r="Q46" i="26"/>
  <c r="P46" i="26"/>
  <c r="E46" i="26"/>
  <c r="U45" i="26"/>
  <c r="T45" i="26"/>
  <c r="S45" i="26"/>
  <c r="R45" i="26"/>
  <c r="Q45" i="26"/>
  <c r="P45" i="26"/>
  <c r="E45" i="26"/>
  <c r="U44" i="26"/>
  <c r="S44" i="26"/>
  <c r="R44" i="26"/>
  <c r="Q44" i="26"/>
  <c r="P44" i="26"/>
  <c r="E44" i="26"/>
  <c r="T44" i="26" s="1"/>
  <c r="O42" i="26"/>
  <c r="N42" i="26"/>
  <c r="R42" i="26" s="1"/>
  <c r="M42" i="26"/>
  <c r="S42" i="26" s="1"/>
  <c r="L42" i="26"/>
  <c r="K42" i="26"/>
  <c r="J42" i="26"/>
  <c r="I42" i="26"/>
  <c r="H42" i="26"/>
  <c r="G42" i="26"/>
  <c r="F42" i="26"/>
  <c r="C42" i="26"/>
  <c r="E42" i="26" s="1"/>
  <c r="B42" i="26"/>
  <c r="U41" i="26"/>
  <c r="S41" i="26"/>
  <c r="R41" i="26"/>
  <c r="Q41" i="26"/>
  <c r="P41" i="26"/>
  <c r="E41" i="26"/>
  <c r="T41" i="26" s="1"/>
  <c r="T40" i="26"/>
  <c r="S40" i="26"/>
  <c r="R40" i="26"/>
  <c r="Q40" i="26"/>
  <c r="P40" i="26"/>
  <c r="E40" i="26"/>
  <c r="U40" i="26" s="1"/>
  <c r="U39" i="26"/>
  <c r="T39" i="26"/>
  <c r="S39" i="26"/>
  <c r="R39" i="26"/>
  <c r="Q39" i="26"/>
  <c r="P39" i="26"/>
  <c r="E39" i="26"/>
  <c r="S38" i="26"/>
  <c r="R38" i="26"/>
  <c r="Q38" i="26"/>
  <c r="P38" i="26"/>
  <c r="E38" i="26"/>
  <c r="S37" i="26"/>
  <c r="R37" i="26"/>
  <c r="Q37" i="26"/>
  <c r="P37" i="26"/>
  <c r="E37" i="26"/>
  <c r="S35" i="26"/>
  <c r="O35" i="26"/>
  <c r="N35" i="26"/>
  <c r="M35" i="26"/>
  <c r="L35" i="26"/>
  <c r="R35" i="26" s="1"/>
  <c r="K35" i="26"/>
  <c r="J35" i="26"/>
  <c r="I35" i="26"/>
  <c r="H35" i="26"/>
  <c r="P35" i="26" s="1"/>
  <c r="G35" i="26"/>
  <c r="F35" i="26"/>
  <c r="C35" i="26"/>
  <c r="B35" i="26"/>
  <c r="E35" i="26" s="1"/>
  <c r="S34" i="26"/>
  <c r="R34" i="26"/>
  <c r="Q34" i="26"/>
  <c r="P34" i="26"/>
  <c r="E34" i="26"/>
  <c r="U34" i="26" s="1"/>
  <c r="O32" i="26"/>
  <c r="N32" i="26"/>
  <c r="M32" i="26"/>
  <c r="S32" i="26" s="1"/>
  <c r="L32" i="26"/>
  <c r="R32" i="26" s="1"/>
  <c r="K32" i="26"/>
  <c r="J32" i="26"/>
  <c r="I32" i="26"/>
  <c r="Q32" i="26" s="1"/>
  <c r="H32" i="26"/>
  <c r="G32" i="26"/>
  <c r="F32" i="26"/>
  <c r="C32" i="26"/>
  <c r="B32" i="26"/>
  <c r="E32" i="26" s="1"/>
  <c r="S31" i="26"/>
  <c r="R31" i="26"/>
  <c r="Q31" i="26"/>
  <c r="P31" i="26"/>
  <c r="E31" i="26"/>
  <c r="U31" i="26" s="1"/>
  <c r="U30" i="26"/>
  <c r="S30" i="26"/>
  <c r="R30" i="26"/>
  <c r="Q30" i="26"/>
  <c r="P30" i="26"/>
  <c r="E30" i="26"/>
  <c r="T30" i="26" s="1"/>
  <c r="S29" i="26"/>
  <c r="R29" i="26"/>
  <c r="Q29" i="26"/>
  <c r="P29" i="26"/>
  <c r="E29" i="26"/>
  <c r="U29" i="26" s="1"/>
  <c r="U28" i="26"/>
  <c r="S28" i="26"/>
  <c r="R28" i="26"/>
  <c r="Q28" i="26"/>
  <c r="P28" i="26"/>
  <c r="E28" i="26"/>
  <c r="T28" i="26" s="1"/>
  <c r="S26" i="26"/>
  <c r="O26" i="26"/>
  <c r="N26" i="26"/>
  <c r="M26" i="26"/>
  <c r="L26" i="26"/>
  <c r="R26" i="26" s="1"/>
  <c r="K26" i="26"/>
  <c r="J26" i="26"/>
  <c r="I26" i="26"/>
  <c r="H26" i="26"/>
  <c r="G26" i="26"/>
  <c r="F26" i="26"/>
  <c r="C26" i="26"/>
  <c r="B26" i="26"/>
  <c r="E26" i="26" s="1"/>
  <c r="U25" i="26"/>
  <c r="T25" i="26"/>
  <c r="S25" i="26"/>
  <c r="R25" i="26"/>
  <c r="Q25" i="26"/>
  <c r="P25" i="26"/>
  <c r="E25" i="26"/>
  <c r="S24" i="26"/>
  <c r="R24" i="26"/>
  <c r="Q24" i="26"/>
  <c r="P24" i="26"/>
  <c r="E24" i="26"/>
  <c r="T24" i="26" s="1"/>
  <c r="T23" i="26"/>
  <c r="S23" i="26"/>
  <c r="R23" i="26"/>
  <c r="Q23" i="26"/>
  <c r="P23" i="26"/>
  <c r="E23" i="26"/>
  <c r="U23" i="26" s="1"/>
  <c r="U22" i="26"/>
  <c r="T22" i="26"/>
  <c r="S22" i="26"/>
  <c r="R22" i="26"/>
  <c r="Q22" i="26"/>
  <c r="P22" i="26"/>
  <c r="E22" i="26"/>
  <c r="S21" i="26"/>
  <c r="R21" i="26"/>
  <c r="Q21" i="26"/>
  <c r="P21" i="26"/>
  <c r="E21" i="26"/>
  <c r="S20" i="26"/>
  <c r="R20" i="26"/>
  <c r="Q20" i="26"/>
  <c r="P20" i="26"/>
  <c r="E20" i="26"/>
  <c r="U20" i="26" s="1"/>
  <c r="U19" i="26"/>
  <c r="S19" i="26"/>
  <c r="R19" i="26"/>
  <c r="Q19" i="26"/>
  <c r="P19" i="26"/>
  <c r="E19" i="26"/>
  <c r="T19" i="26" s="1"/>
  <c r="S17" i="26"/>
  <c r="R17" i="26"/>
  <c r="O17" i="26"/>
  <c r="N17" i="26"/>
  <c r="M17" i="26"/>
  <c r="L17" i="26"/>
  <c r="K17" i="26"/>
  <c r="J17" i="26"/>
  <c r="I17" i="26"/>
  <c r="Q17" i="26" s="1"/>
  <c r="H17" i="26"/>
  <c r="P17" i="26" s="1"/>
  <c r="G17" i="26"/>
  <c r="F17" i="26"/>
  <c r="C17" i="26"/>
  <c r="B17" i="26"/>
  <c r="E17" i="26" s="1"/>
  <c r="U16" i="26"/>
  <c r="S16" i="26"/>
  <c r="R16" i="26"/>
  <c r="Q16" i="26"/>
  <c r="P16" i="26"/>
  <c r="E16" i="26"/>
  <c r="T16" i="26" s="1"/>
  <c r="U15" i="26"/>
  <c r="T15" i="26"/>
  <c r="S15" i="26"/>
  <c r="R15" i="26"/>
  <c r="Q15" i="26"/>
  <c r="P15" i="26"/>
  <c r="E15" i="26"/>
  <c r="U14" i="26"/>
  <c r="T14" i="26"/>
  <c r="S14" i="26"/>
  <c r="R14" i="26"/>
  <c r="Q14" i="26"/>
  <c r="P14" i="26"/>
  <c r="E14" i="26"/>
  <c r="U13" i="26"/>
  <c r="S13" i="26"/>
  <c r="R13" i="26"/>
  <c r="Q13" i="26"/>
  <c r="P13" i="26"/>
  <c r="E13" i="26"/>
  <c r="T13" i="26" s="1"/>
  <c r="T12" i="26"/>
  <c r="S12" i="26"/>
  <c r="R12" i="26"/>
  <c r="Q12" i="26"/>
  <c r="P12" i="26"/>
  <c r="E12" i="26"/>
  <c r="U12" i="26" s="1"/>
  <c r="U11" i="26"/>
  <c r="T11" i="26"/>
  <c r="S11" i="26"/>
  <c r="R11" i="26"/>
  <c r="Q11" i="26"/>
  <c r="P11" i="26"/>
  <c r="E11" i="26"/>
  <c r="S10" i="26"/>
  <c r="R10" i="26"/>
  <c r="Q10" i="26"/>
  <c r="P10" i="26"/>
  <c r="E10" i="26"/>
  <c r="S9" i="26"/>
  <c r="R9" i="26"/>
  <c r="Q9" i="26"/>
  <c r="P9" i="26"/>
  <c r="E9" i="26"/>
  <c r="U96" i="25"/>
  <c r="S96" i="25"/>
  <c r="R96" i="25"/>
  <c r="Q96" i="25"/>
  <c r="P96" i="25"/>
  <c r="E96" i="25"/>
  <c r="T96" i="25" s="1"/>
  <c r="T95" i="25"/>
  <c r="S95" i="25"/>
  <c r="R95" i="25"/>
  <c r="Q95" i="25"/>
  <c r="P95" i="25"/>
  <c r="E95" i="25"/>
  <c r="U95" i="25" s="1"/>
  <c r="U94" i="25"/>
  <c r="T94" i="25"/>
  <c r="S94" i="25"/>
  <c r="R94" i="25"/>
  <c r="Q94" i="25"/>
  <c r="P94" i="25"/>
  <c r="E94" i="25"/>
  <c r="U93" i="25"/>
  <c r="S93" i="25"/>
  <c r="R93" i="25"/>
  <c r="Q93" i="25"/>
  <c r="P93" i="25"/>
  <c r="E93" i="25"/>
  <c r="T93" i="25" s="1"/>
  <c r="T92" i="25"/>
  <c r="S92" i="25"/>
  <c r="R92" i="25"/>
  <c r="Q92" i="25"/>
  <c r="P92" i="25"/>
  <c r="E92" i="25"/>
  <c r="U92" i="25" s="1"/>
  <c r="U91" i="25"/>
  <c r="T91" i="25"/>
  <c r="S91" i="25"/>
  <c r="R91" i="25"/>
  <c r="Q91" i="25"/>
  <c r="P91" i="25"/>
  <c r="E91" i="25"/>
  <c r="S90" i="25"/>
  <c r="R90" i="25"/>
  <c r="Q90" i="25"/>
  <c r="P90" i="25"/>
  <c r="E90" i="25"/>
  <c r="S89" i="25"/>
  <c r="R89" i="25"/>
  <c r="Q89" i="25"/>
  <c r="P89" i="25"/>
  <c r="E89" i="25"/>
  <c r="U89" i="25" s="1"/>
  <c r="U88" i="25"/>
  <c r="S88" i="25"/>
  <c r="R88" i="25"/>
  <c r="Q88" i="25"/>
  <c r="P88" i="25"/>
  <c r="E88" i="25"/>
  <c r="O75" i="25"/>
  <c r="N75" i="25"/>
  <c r="M75" i="25"/>
  <c r="L75" i="25"/>
  <c r="K75" i="25"/>
  <c r="J75" i="25"/>
  <c r="I75" i="25"/>
  <c r="H75" i="25"/>
  <c r="G75" i="25"/>
  <c r="F75" i="25"/>
  <c r="C75" i="25"/>
  <c r="B75" i="25"/>
  <c r="S74" i="25"/>
  <c r="O74" i="25"/>
  <c r="N74" i="25"/>
  <c r="M74" i="25"/>
  <c r="L74" i="25"/>
  <c r="R74" i="25" s="1"/>
  <c r="K74" i="25"/>
  <c r="J74" i="25"/>
  <c r="I74" i="25"/>
  <c r="Q74" i="25" s="1"/>
  <c r="H74" i="25"/>
  <c r="P74" i="25" s="1"/>
  <c r="G74" i="25"/>
  <c r="F74" i="25"/>
  <c r="C74" i="25"/>
  <c r="B74" i="25"/>
  <c r="E74" i="25" s="1"/>
  <c r="O73" i="25"/>
  <c r="N73" i="25"/>
  <c r="M73" i="25"/>
  <c r="S73" i="25" s="1"/>
  <c r="L73" i="25"/>
  <c r="R73" i="25" s="1"/>
  <c r="K73" i="25"/>
  <c r="J73" i="25"/>
  <c r="I73" i="25"/>
  <c r="Q73" i="25" s="1"/>
  <c r="H73" i="25"/>
  <c r="G73" i="25"/>
  <c r="F73" i="25"/>
  <c r="C73" i="25"/>
  <c r="E73" i="25" s="1"/>
  <c r="B73" i="25"/>
  <c r="S72" i="25"/>
  <c r="R72" i="25"/>
  <c r="Q72" i="25"/>
  <c r="P72" i="25"/>
  <c r="E72" i="25"/>
  <c r="S71" i="25"/>
  <c r="R71" i="25"/>
  <c r="Q71" i="25"/>
  <c r="P71" i="25"/>
  <c r="E71" i="25"/>
  <c r="O69" i="25"/>
  <c r="N69" i="25"/>
  <c r="M69" i="25"/>
  <c r="L69" i="25"/>
  <c r="K69" i="25"/>
  <c r="J69" i="25"/>
  <c r="I69" i="25"/>
  <c r="H69" i="25"/>
  <c r="G69" i="25"/>
  <c r="F69" i="25"/>
  <c r="C69" i="25"/>
  <c r="B69" i="25"/>
  <c r="O68" i="25"/>
  <c r="N68" i="25"/>
  <c r="M68" i="25"/>
  <c r="S68" i="25" s="1"/>
  <c r="L68" i="25"/>
  <c r="R68" i="25" s="1"/>
  <c r="K68" i="25"/>
  <c r="J68" i="25"/>
  <c r="I68" i="25"/>
  <c r="H68" i="25"/>
  <c r="G68" i="25"/>
  <c r="F68" i="25"/>
  <c r="C68" i="25"/>
  <c r="E68" i="25" s="1"/>
  <c r="B68" i="25"/>
  <c r="S67" i="25"/>
  <c r="R67" i="25"/>
  <c r="Q67" i="25"/>
  <c r="P67" i="25"/>
  <c r="E67" i="25"/>
  <c r="S66" i="25"/>
  <c r="R66" i="25"/>
  <c r="Q66" i="25"/>
  <c r="P66" i="25"/>
  <c r="E66" i="25"/>
  <c r="U66" i="25" s="1"/>
  <c r="S65" i="25"/>
  <c r="R65" i="25"/>
  <c r="Q65" i="25"/>
  <c r="P65" i="25"/>
  <c r="E65" i="25"/>
  <c r="T65" i="25" s="1"/>
  <c r="S64" i="25"/>
  <c r="R64" i="25"/>
  <c r="Q64" i="25"/>
  <c r="P64" i="25"/>
  <c r="E64" i="25"/>
  <c r="U64" i="25" s="1"/>
  <c r="U63" i="25"/>
  <c r="S63" i="25"/>
  <c r="R63" i="25"/>
  <c r="Q63" i="25"/>
  <c r="P63" i="25"/>
  <c r="E63" i="25"/>
  <c r="T63" i="25" s="1"/>
  <c r="O61" i="25"/>
  <c r="N61" i="25"/>
  <c r="M61" i="25"/>
  <c r="S61" i="25" s="1"/>
  <c r="L61" i="25"/>
  <c r="R61" i="25" s="1"/>
  <c r="K61" i="25"/>
  <c r="J61" i="25"/>
  <c r="I61" i="25"/>
  <c r="H61" i="25"/>
  <c r="C61" i="25"/>
  <c r="B61" i="25"/>
  <c r="T60" i="25"/>
  <c r="S60" i="25"/>
  <c r="R60" i="25"/>
  <c r="Q60" i="25"/>
  <c r="P60" i="25"/>
  <c r="E60" i="25"/>
  <c r="U60" i="25" s="1"/>
  <c r="U59" i="25"/>
  <c r="T59" i="25"/>
  <c r="S59" i="25"/>
  <c r="R59" i="25"/>
  <c r="Q59" i="25"/>
  <c r="P59" i="25"/>
  <c r="E59" i="25"/>
  <c r="S58" i="25"/>
  <c r="R58" i="25"/>
  <c r="Q58" i="25"/>
  <c r="P58" i="25"/>
  <c r="E58" i="25"/>
  <c r="S57" i="25"/>
  <c r="R57" i="25"/>
  <c r="Q57" i="25"/>
  <c r="P57" i="25"/>
  <c r="E57" i="25"/>
  <c r="U57" i="25" s="1"/>
  <c r="O55" i="25"/>
  <c r="N55" i="25"/>
  <c r="M55" i="25"/>
  <c r="L55" i="25"/>
  <c r="R55" i="25" s="1"/>
  <c r="K55" i="25"/>
  <c r="J55" i="25"/>
  <c r="I55" i="25"/>
  <c r="H55" i="25"/>
  <c r="G55" i="25"/>
  <c r="F55" i="25"/>
  <c r="C55" i="25"/>
  <c r="B55" i="25"/>
  <c r="E55" i="25" s="1"/>
  <c r="S54" i="25"/>
  <c r="R54" i="25"/>
  <c r="Q54" i="25"/>
  <c r="P54" i="25"/>
  <c r="E54" i="25"/>
  <c r="U54" i="25" s="1"/>
  <c r="U53" i="25"/>
  <c r="S53" i="25"/>
  <c r="R53" i="25"/>
  <c r="Q53" i="25"/>
  <c r="P53" i="25"/>
  <c r="E53" i="25"/>
  <c r="T53" i="25" s="1"/>
  <c r="T52" i="25"/>
  <c r="S52" i="25"/>
  <c r="R52" i="25"/>
  <c r="Q52" i="25"/>
  <c r="P52" i="25"/>
  <c r="E52" i="25"/>
  <c r="U52" i="25" s="1"/>
  <c r="S51" i="25"/>
  <c r="R51" i="25"/>
  <c r="Q51" i="25"/>
  <c r="P51" i="25"/>
  <c r="E51" i="25"/>
  <c r="U51" i="25" s="1"/>
  <c r="S50" i="25"/>
  <c r="R50" i="25"/>
  <c r="Q50" i="25"/>
  <c r="P50" i="25"/>
  <c r="E50" i="25"/>
  <c r="T50" i="25" s="1"/>
  <c r="S49" i="25"/>
  <c r="R49" i="25"/>
  <c r="Q49" i="25"/>
  <c r="P49" i="25"/>
  <c r="E49" i="25"/>
  <c r="U49" i="25" s="1"/>
  <c r="U48" i="25"/>
  <c r="S48" i="25"/>
  <c r="R48" i="25"/>
  <c r="Q48" i="25"/>
  <c r="P48" i="25"/>
  <c r="E48" i="25"/>
  <c r="T48" i="25" s="1"/>
  <c r="S47" i="25"/>
  <c r="R47" i="25"/>
  <c r="Q47" i="25"/>
  <c r="P47" i="25"/>
  <c r="E47" i="25"/>
  <c r="S46" i="25"/>
  <c r="R46" i="25"/>
  <c r="Q46" i="25"/>
  <c r="P46" i="25"/>
  <c r="E46" i="25"/>
  <c r="U46" i="25" s="1"/>
  <c r="U45" i="25"/>
  <c r="S45" i="25"/>
  <c r="R45" i="25"/>
  <c r="Q45" i="25"/>
  <c r="P45" i="25"/>
  <c r="E45" i="25"/>
  <c r="S44" i="25"/>
  <c r="R44" i="25"/>
  <c r="Q44" i="25"/>
  <c r="P44" i="25"/>
  <c r="E44" i="25"/>
  <c r="U44" i="25" s="1"/>
  <c r="S42" i="25"/>
  <c r="O42" i="25"/>
  <c r="N42" i="25"/>
  <c r="M42" i="25"/>
  <c r="L42" i="25"/>
  <c r="R42" i="25" s="1"/>
  <c r="K42" i="25"/>
  <c r="J42" i="25"/>
  <c r="I42" i="25"/>
  <c r="Q42" i="25" s="1"/>
  <c r="H42" i="25"/>
  <c r="G42" i="25"/>
  <c r="F42" i="25"/>
  <c r="C42" i="25"/>
  <c r="B42" i="25"/>
  <c r="T41" i="25"/>
  <c r="S41" i="25"/>
  <c r="R41" i="25"/>
  <c r="Q41" i="25"/>
  <c r="P41" i="25"/>
  <c r="E41" i="25"/>
  <c r="U41" i="25" s="1"/>
  <c r="U40" i="25"/>
  <c r="T40" i="25"/>
  <c r="S40" i="25"/>
  <c r="R40" i="25"/>
  <c r="Q40" i="25"/>
  <c r="P40" i="25"/>
  <c r="E40" i="25"/>
  <c r="U39" i="25"/>
  <c r="S39" i="25"/>
  <c r="R39" i="25"/>
  <c r="Q39" i="25"/>
  <c r="P39" i="25"/>
  <c r="E39" i="25"/>
  <c r="T39" i="25" s="1"/>
  <c r="T38" i="25"/>
  <c r="S38" i="25"/>
  <c r="R38" i="25"/>
  <c r="Q38" i="25"/>
  <c r="P38" i="25"/>
  <c r="E38" i="25"/>
  <c r="U38" i="25" s="1"/>
  <c r="U37" i="25"/>
  <c r="T37" i="25"/>
  <c r="S37" i="25"/>
  <c r="R37" i="25"/>
  <c r="Q37" i="25"/>
  <c r="P37" i="25"/>
  <c r="E37" i="25"/>
  <c r="O35" i="25"/>
  <c r="N35" i="25"/>
  <c r="R35" i="25" s="1"/>
  <c r="M35" i="25"/>
  <c r="S35" i="25" s="1"/>
  <c r="L35" i="25"/>
  <c r="K35" i="25"/>
  <c r="J35" i="25"/>
  <c r="I35" i="25"/>
  <c r="Q35" i="25" s="1"/>
  <c r="H35" i="25"/>
  <c r="P35" i="25" s="1"/>
  <c r="G35" i="25"/>
  <c r="F35" i="25"/>
  <c r="E35" i="25"/>
  <c r="C35" i="25"/>
  <c r="B35" i="25"/>
  <c r="S34" i="25"/>
  <c r="R34" i="25"/>
  <c r="Q34" i="25"/>
  <c r="U34" i="25" s="1"/>
  <c r="P34" i="25"/>
  <c r="T34" i="25" s="1"/>
  <c r="E34" i="25"/>
  <c r="O32" i="25"/>
  <c r="N32" i="25"/>
  <c r="M32" i="25"/>
  <c r="S32" i="25" s="1"/>
  <c r="L32" i="25"/>
  <c r="K32" i="25"/>
  <c r="J32" i="25"/>
  <c r="I32" i="25"/>
  <c r="H32" i="25"/>
  <c r="G32" i="25"/>
  <c r="F32" i="25"/>
  <c r="C32" i="25"/>
  <c r="B32" i="25"/>
  <c r="E32" i="25" s="1"/>
  <c r="S31" i="25"/>
  <c r="R31" i="25"/>
  <c r="Q31" i="25"/>
  <c r="U31" i="25" s="1"/>
  <c r="P31" i="25"/>
  <c r="T31" i="25" s="1"/>
  <c r="E31" i="25"/>
  <c r="S30" i="25"/>
  <c r="R30" i="25"/>
  <c r="Q30" i="25"/>
  <c r="P30" i="25"/>
  <c r="E30" i="25"/>
  <c r="S29" i="25"/>
  <c r="R29" i="25"/>
  <c r="Q29" i="25"/>
  <c r="P29" i="25"/>
  <c r="E29" i="25"/>
  <c r="U29" i="25" s="1"/>
  <c r="U28" i="25"/>
  <c r="S28" i="25"/>
  <c r="R28" i="25"/>
  <c r="Q28" i="25"/>
  <c r="P28" i="25"/>
  <c r="E28" i="25"/>
  <c r="T28" i="25" s="1"/>
  <c r="R26" i="25"/>
  <c r="O26" i="25"/>
  <c r="N26" i="25"/>
  <c r="M26" i="25"/>
  <c r="S26" i="25" s="1"/>
  <c r="L26" i="25"/>
  <c r="K26" i="25"/>
  <c r="J26" i="25"/>
  <c r="I26" i="25"/>
  <c r="H26" i="25"/>
  <c r="P26" i="25" s="1"/>
  <c r="G26" i="25"/>
  <c r="F26" i="25"/>
  <c r="C26" i="25"/>
  <c r="B26" i="25"/>
  <c r="E26" i="25" s="1"/>
  <c r="U25" i="25"/>
  <c r="S25" i="25"/>
  <c r="R25" i="25"/>
  <c r="Q25" i="25"/>
  <c r="P25" i="25"/>
  <c r="E25" i="25"/>
  <c r="T25" i="25" s="1"/>
  <c r="S24" i="25"/>
  <c r="R24" i="25"/>
  <c r="Q24" i="25"/>
  <c r="P24" i="25"/>
  <c r="E24" i="25"/>
  <c r="U24" i="25" s="1"/>
  <c r="T23" i="25"/>
  <c r="S23" i="25"/>
  <c r="R23" i="25"/>
  <c r="Q23" i="25"/>
  <c r="U23" i="25" s="1"/>
  <c r="P23" i="25"/>
  <c r="E23" i="25"/>
  <c r="U22" i="25"/>
  <c r="S22" i="25"/>
  <c r="R22" i="25"/>
  <c r="Q22" i="25"/>
  <c r="P22" i="25"/>
  <c r="E22" i="25"/>
  <c r="T22" i="25" s="1"/>
  <c r="T21" i="25"/>
  <c r="S21" i="25"/>
  <c r="R21" i="25"/>
  <c r="Q21" i="25"/>
  <c r="P21" i="25"/>
  <c r="E21" i="25"/>
  <c r="U21" i="25" s="1"/>
  <c r="U20" i="25"/>
  <c r="T20" i="25"/>
  <c r="S20" i="25"/>
  <c r="R20" i="25"/>
  <c r="Q20" i="25"/>
  <c r="P20" i="25"/>
  <c r="E20" i="25"/>
  <c r="S19" i="25"/>
  <c r="R19" i="25"/>
  <c r="Q19" i="25"/>
  <c r="P19" i="25"/>
  <c r="E19" i="25"/>
  <c r="O17" i="25"/>
  <c r="N17" i="25"/>
  <c r="M17" i="25"/>
  <c r="S17" i="25" s="1"/>
  <c r="L17" i="25"/>
  <c r="R17" i="25" s="1"/>
  <c r="K17" i="25"/>
  <c r="J17" i="25"/>
  <c r="I17" i="25"/>
  <c r="Q17" i="25" s="1"/>
  <c r="H17" i="25"/>
  <c r="G17" i="25"/>
  <c r="F17" i="25"/>
  <c r="C17" i="25"/>
  <c r="E17" i="25" s="1"/>
  <c r="B17" i="25"/>
  <c r="S16" i="25"/>
  <c r="R16" i="25"/>
  <c r="Q16" i="25"/>
  <c r="P16" i="25"/>
  <c r="E16" i="25"/>
  <c r="S15" i="25"/>
  <c r="R15" i="25"/>
  <c r="Q15" i="25"/>
  <c r="P15" i="25"/>
  <c r="E15" i="25"/>
  <c r="U15" i="25" s="1"/>
  <c r="U14" i="25"/>
  <c r="S14" i="25"/>
  <c r="R14" i="25"/>
  <c r="Q14" i="25"/>
  <c r="P14" i="25"/>
  <c r="E14" i="25"/>
  <c r="T14" i="25" s="1"/>
  <c r="T13" i="25"/>
  <c r="S13" i="25"/>
  <c r="R13" i="25"/>
  <c r="Q13" i="25"/>
  <c r="P13" i="25"/>
  <c r="E13" i="25"/>
  <c r="U13" i="25" s="1"/>
  <c r="U12" i="25"/>
  <c r="T12" i="25"/>
  <c r="S12" i="25"/>
  <c r="R12" i="25"/>
  <c r="Q12" i="25"/>
  <c r="P12" i="25"/>
  <c r="E12" i="25"/>
  <c r="U11" i="25"/>
  <c r="S11" i="25"/>
  <c r="R11" i="25"/>
  <c r="Q11" i="25"/>
  <c r="P11" i="25"/>
  <c r="E11" i="25"/>
  <c r="T11" i="25" s="1"/>
  <c r="T10" i="25"/>
  <c r="S10" i="25"/>
  <c r="R10" i="25"/>
  <c r="Q10" i="25"/>
  <c r="P10" i="25"/>
  <c r="E10" i="25"/>
  <c r="U10" i="25" s="1"/>
  <c r="U9" i="25"/>
  <c r="T9" i="25"/>
  <c r="S9" i="25"/>
  <c r="R9" i="25"/>
  <c r="Q9" i="25"/>
  <c r="P9" i="25"/>
  <c r="E9" i="25"/>
  <c r="S96" i="24"/>
  <c r="R96" i="24"/>
  <c r="Q96" i="24"/>
  <c r="P96" i="24"/>
  <c r="E96" i="24"/>
  <c r="S95" i="24"/>
  <c r="R95" i="24"/>
  <c r="Q95" i="24"/>
  <c r="P95" i="24"/>
  <c r="E95" i="24"/>
  <c r="U95" i="24" s="1"/>
  <c r="U94" i="24"/>
  <c r="S94" i="24"/>
  <c r="R94" i="24"/>
  <c r="Q94" i="24"/>
  <c r="P94" i="24"/>
  <c r="E94" i="24"/>
  <c r="T94" i="24" s="1"/>
  <c r="T93" i="24"/>
  <c r="S93" i="24"/>
  <c r="R93" i="24"/>
  <c r="Q93" i="24"/>
  <c r="P93" i="24"/>
  <c r="E93" i="24"/>
  <c r="U93" i="24" s="1"/>
  <c r="U92" i="24"/>
  <c r="T92" i="24"/>
  <c r="S92" i="24"/>
  <c r="R92" i="24"/>
  <c r="Q92" i="24"/>
  <c r="P92" i="24"/>
  <c r="E92" i="24"/>
  <c r="U91" i="24"/>
  <c r="S91" i="24"/>
  <c r="R91" i="24"/>
  <c r="Q91" i="24"/>
  <c r="P91" i="24"/>
  <c r="E91" i="24"/>
  <c r="T91" i="24" s="1"/>
  <c r="T90" i="24"/>
  <c r="S90" i="24"/>
  <c r="R90" i="24"/>
  <c r="Q90" i="24"/>
  <c r="P90" i="24"/>
  <c r="E90" i="24"/>
  <c r="U90" i="24" s="1"/>
  <c r="U89" i="24"/>
  <c r="T89" i="24"/>
  <c r="S89" i="24"/>
  <c r="R89" i="24"/>
  <c r="Q89" i="24"/>
  <c r="P89" i="24"/>
  <c r="E89" i="24"/>
  <c r="S88" i="24"/>
  <c r="R88" i="24"/>
  <c r="Q88" i="24"/>
  <c r="P88" i="24"/>
  <c r="E88" i="24"/>
  <c r="V75" i="24"/>
  <c r="O75" i="24"/>
  <c r="N75" i="24"/>
  <c r="M75" i="24"/>
  <c r="L75" i="24"/>
  <c r="K75" i="24"/>
  <c r="J75" i="24"/>
  <c r="I75" i="24"/>
  <c r="H75" i="24"/>
  <c r="G75" i="24"/>
  <c r="F75" i="24"/>
  <c r="C75" i="24"/>
  <c r="B75" i="24"/>
  <c r="O74" i="24"/>
  <c r="S74" i="24" s="1"/>
  <c r="N74" i="24"/>
  <c r="M74" i="24"/>
  <c r="L74" i="24"/>
  <c r="R74" i="24" s="1"/>
  <c r="K74" i="24"/>
  <c r="J74" i="24"/>
  <c r="I74" i="24"/>
  <c r="Q74" i="24" s="1"/>
  <c r="H74" i="24"/>
  <c r="G74" i="24"/>
  <c r="F74" i="24"/>
  <c r="C74" i="24"/>
  <c r="B74" i="24"/>
  <c r="E74" i="24" s="1"/>
  <c r="R73" i="24"/>
  <c r="O73" i="24"/>
  <c r="N73" i="24"/>
  <c r="M73" i="24"/>
  <c r="S73" i="24" s="1"/>
  <c r="L73" i="24"/>
  <c r="K73" i="24"/>
  <c r="J73" i="24"/>
  <c r="I73" i="24"/>
  <c r="Q73" i="24" s="1"/>
  <c r="H73" i="24"/>
  <c r="G73" i="24"/>
  <c r="F73" i="24"/>
  <c r="C73" i="24"/>
  <c r="E73" i="24" s="1"/>
  <c r="B73" i="24"/>
  <c r="U72" i="24"/>
  <c r="S72" i="24"/>
  <c r="R72" i="24"/>
  <c r="Q72" i="24"/>
  <c r="P72" i="24"/>
  <c r="E72" i="24"/>
  <c r="T72" i="24" s="1"/>
  <c r="T71" i="24"/>
  <c r="S71" i="24"/>
  <c r="R71" i="24"/>
  <c r="Q71" i="24"/>
  <c r="P71" i="24"/>
  <c r="E71" i="24"/>
  <c r="V69" i="24"/>
  <c r="R69" i="24"/>
  <c r="O69" i="24"/>
  <c r="N69" i="24"/>
  <c r="M69" i="24"/>
  <c r="L69" i="24"/>
  <c r="K69" i="24"/>
  <c r="J69" i="24"/>
  <c r="I69" i="24"/>
  <c r="H69" i="24"/>
  <c r="G69" i="24"/>
  <c r="F69" i="24"/>
  <c r="C69" i="24"/>
  <c r="B69" i="24"/>
  <c r="O68" i="24"/>
  <c r="N68" i="24"/>
  <c r="M68" i="24"/>
  <c r="S68" i="24" s="1"/>
  <c r="L68" i="24"/>
  <c r="R68" i="24" s="1"/>
  <c r="K68" i="24"/>
  <c r="J68" i="24"/>
  <c r="I68" i="24"/>
  <c r="H68" i="24"/>
  <c r="G68" i="24"/>
  <c r="F68" i="24"/>
  <c r="C68" i="24"/>
  <c r="B68" i="24"/>
  <c r="U67" i="24"/>
  <c r="T67" i="24"/>
  <c r="S67" i="24"/>
  <c r="R67" i="24"/>
  <c r="Q67" i="24"/>
  <c r="P67" i="24"/>
  <c r="E67" i="24"/>
  <c r="U66" i="24"/>
  <c r="S66" i="24"/>
  <c r="R66" i="24"/>
  <c r="Q66" i="24"/>
  <c r="P66" i="24"/>
  <c r="E66" i="24"/>
  <c r="T66" i="24" s="1"/>
  <c r="T65" i="24"/>
  <c r="S65" i="24"/>
  <c r="R65" i="24"/>
  <c r="Q65" i="24"/>
  <c r="P65" i="24"/>
  <c r="E65" i="24"/>
  <c r="U65" i="24" s="1"/>
  <c r="T64" i="24"/>
  <c r="S64" i="24"/>
  <c r="R64" i="24"/>
  <c r="Q64" i="24"/>
  <c r="P64" i="24"/>
  <c r="E64" i="24"/>
  <c r="U64" i="24" s="1"/>
  <c r="S63" i="24"/>
  <c r="R63" i="24"/>
  <c r="Q63" i="24"/>
  <c r="P63" i="24"/>
  <c r="E63" i="24"/>
  <c r="O61" i="24"/>
  <c r="N61" i="24"/>
  <c r="M61" i="24"/>
  <c r="S61" i="24" s="1"/>
  <c r="L61" i="24"/>
  <c r="R61" i="24" s="1"/>
  <c r="K61" i="24"/>
  <c r="J61" i="24"/>
  <c r="I61" i="24"/>
  <c r="H61" i="24"/>
  <c r="C61" i="24"/>
  <c r="B61" i="24"/>
  <c r="U60" i="24"/>
  <c r="S60" i="24"/>
  <c r="R60" i="24"/>
  <c r="Q60" i="24"/>
  <c r="P60" i="24"/>
  <c r="E60" i="24"/>
  <c r="T60" i="24" s="1"/>
  <c r="S59" i="24"/>
  <c r="R59" i="24"/>
  <c r="Q59" i="24"/>
  <c r="P59" i="24"/>
  <c r="E59" i="24"/>
  <c r="U59" i="24" s="1"/>
  <c r="U58" i="24"/>
  <c r="T58" i="24"/>
  <c r="S58" i="24"/>
  <c r="R58" i="24"/>
  <c r="Q58" i="24"/>
  <c r="P58" i="24"/>
  <c r="E58" i="24"/>
  <c r="S57" i="24"/>
  <c r="R57" i="24"/>
  <c r="Q57" i="24"/>
  <c r="P57" i="24"/>
  <c r="E57" i="24"/>
  <c r="T57" i="24" s="1"/>
  <c r="O55" i="24"/>
  <c r="N55" i="24"/>
  <c r="M55" i="24"/>
  <c r="S55" i="24" s="1"/>
  <c r="L55" i="24"/>
  <c r="R55" i="24" s="1"/>
  <c r="K55" i="24"/>
  <c r="J55" i="24"/>
  <c r="I55" i="24"/>
  <c r="H55" i="24"/>
  <c r="G55" i="24"/>
  <c r="F55" i="24"/>
  <c r="C55" i="24"/>
  <c r="B55" i="24"/>
  <c r="U54" i="24"/>
  <c r="S54" i="24"/>
  <c r="R54" i="24"/>
  <c r="Q54" i="24"/>
  <c r="P54" i="24"/>
  <c r="E54" i="24"/>
  <c r="T54" i="24" s="1"/>
  <c r="T53" i="24"/>
  <c r="S53" i="24"/>
  <c r="R53" i="24"/>
  <c r="Q53" i="24"/>
  <c r="P53" i="24"/>
  <c r="E53" i="24"/>
  <c r="U53" i="24" s="1"/>
  <c r="S52" i="24"/>
  <c r="R52" i="24"/>
  <c r="Q52" i="24"/>
  <c r="P52" i="24"/>
  <c r="E52" i="24"/>
  <c r="U52" i="24" s="1"/>
  <c r="S51" i="24"/>
  <c r="R51" i="24"/>
  <c r="Q51" i="24"/>
  <c r="P51" i="24"/>
  <c r="E51" i="24"/>
  <c r="S50" i="24"/>
  <c r="R50" i="24"/>
  <c r="Q50" i="24"/>
  <c r="P50" i="24"/>
  <c r="E50" i="24"/>
  <c r="U49" i="24"/>
  <c r="S49" i="24"/>
  <c r="R49" i="24"/>
  <c r="Q49" i="24"/>
  <c r="P49" i="24"/>
  <c r="E49" i="24"/>
  <c r="T49" i="24" s="1"/>
  <c r="S48" i="24"/>
  <c r="R48" i="24"/>
  <c r="Q48" i="24"/>
  <c r="P48" i="24"/>
  <c r="E48" i="24"/>
  <c r="U48" i="24" s="1"/>
  <c r="S47" i="24"/>
  <c r="R47" i="24"/>
  <c r="Q47" i="24"/>
  <c r="P47" i="24"/>
  <c r="E47" i="24"/>
  <c r="U47" i="24" s="1"/>
  <c r="U46" i="24"/>
  <c r="S46" i="24"/>
  <c r="R46" i="24"/>
  <c r="Q46" i="24"/>
  <c r="P46" i="24"/>
  <c r="E46" i="24"/>
  <c r="T46" i="24" s="1"/>
  <c r="T45" i="24"/>
  <c r="S45" i="24"/>
  <c r="R45" i="24"/>
  <c r="Q45" i="24"/>
  <c r="P45" i="24"/>
  <c r="E45" i="24"/>
  <c r="U45" i="24" s="1"/>
  <c r="U44" i="24"/>
  <c r="T44" i="24"/>
  <c r="S44" i="24"/>
  <c r="R44" i="24"/>
  <c r="Q44" i="24"/>
  <c r="P44" i="24"/>
  <c r="E44" i="24"/>
  <c r="O42" i="24"/>
  <c r="N42" i="24"/>
  <c r="M42" i="24"/>
  <c r="S42" i="24" s="1"/>
  <c r="L42" i="24"/>
  <c r="R42" i="24" s="1"/>
  <c r="K42" i="24"/>
  <c r="J42" i="24"/>
  <c r="I42" i="24"/>
  <c r="H42" i="24"/>
  <c r="G42" i="24"/>
  <c r="F42" i="24"/>
  <c r="C42" i="24"/>
  <c r="B42" i="24"/>
  <c r="E42" i="24" s="1"/>
  <c r="U41" i="24"/>
  <c r="T41" i="24"/>
  <c r="S41" i="24"/>
  <c r="R41" i="24"/>
  <c r="Q41" i="24"/>
  <c r="P41" i="24"/>
  <c r="E41" i="24"/>
  <c r="S40" i="24"/>
  <c r="R40" i="24"/>
  <c r="Q40" i="24"/>
  <c r="P40" i="24"/>
  <c r="E40" i="24"/>
  <c r="S39" i="24"/>
  <c r="R39" i="24"/>
  <c r="Q39" i="24"/>
  <c r="P39" i="24"/>
  <c r="E39" i="24"/>
  <c r="U38" i="24"/>
  <c r="S38" i="24"/>
  <c r="R38" i="24"/>
  <c r="Q38" i="24"/>
  <c r="P38" i="24"/>
  <c r="E38" i="24"/>
  <c r="U37" i="24"/>
  <c r="S37" i="24"/>
  <c r="R37" i="24"/>
  <c r="Q37" i="24"/>
  <c r="P37" i="24"/>
  <c r="E37" i="24"/>
  <c r="T37" i="24" s="1"/>
  <c r="Q35" i="24"/>
  <c r="O35" i="24"/>
  <c r="S35" i="24" s="1"/>
  <c r="N35" i="24"/>
  <c r="M35" i="24"/>
  <c r="L35" i="24"/>
  <c r="R35" i="24" s="1"/>
  <c r="K35" i="24"/>
  <c r="J35" i="24"/>
  <c r="I35" i="24"/>
  <c r="H35" i="24"/>
  <c r="G35" i="24"/>
  <c r="F35" i="24"/>
  <c r="C35" i="24"/>
  <c r="B35" i="24"/>
  <c r="E35" i="24" s="1"/>
  <c r="U34" i="24"/>
  <c r="S34" i="24"/>
  <c r="R34" i="24"/>
  <c r="Q34" i="24"/>
  <c r="P34" i="24"/>
  <c r="E34" i="24"/>
  <c r="T34" i="24" s="1"/>
  <c r="O32" i="24"/>
  <c r="N32" i="24"/>
  <c r="M32" i="24"/>
  <c r="S32" i="24" s="1"/>
  <c r="L32" i="24"/>
  <c r="R32" i="24" s="1"/>
  <c r="K32" i="24"/>
  <c r="J32" i="24"/>
  <c r="I32" i="24"/>
  <c r="H32" i="24"/>
  <c r="G32" i="24"/>
  <c r="F32" i="24"/>
  <c r="C32" i="24"/>
  <c r="B32" i="24"/>
  <c r="U31" i="24"/>
  <c r="T31" i="24"/>
  <c r="S31" i="24"/>
  <c r="R31" i="24"/>
  <c r="Q31" i="24"/>
  <c r="P31" i="24"/>
  <c r="E31" i="24"/>
  <c r="U30" i="24"/>
  <c r="T30" i="24"/>
  <c r="S30" i="24"/>
  <c r="R30" i="24"/>
  <c r="Q30" i="24"/>
  <c r="P30" i="24"/>
  <c r="E30" i="24"/>
  <c r="S29" i="24"/>
  <c r="R29" i="24"/>
  <c r="Q29" i="24"/>
  <c r="P29" i="24"/>
  <c r="E29" i="24"/>
  <c r="T29" i="24" s="1"/>
  <c r="S28" i="24"/>
  <c r="R28" i="24"/>
  <c r="Q28" i="24"/>
  <c r="P28" i="24"/>
  <c r="E28" i="24"/>
  <c r="U28" i="24" s="1"/>
  <c r="V26" i="24"/>
  <c r="O26" i="24"/>
  <c r="N26" i="24"/>
  <c r="M26" i="24"/>
  <c r="S26" i="24" s="1"/>
  <c r="L26" i="24"/>
  <c r="R26" i="24" s="1"/>
  <c r="K26" i="24"/>
  <c r="J26" i="24"/>
  <c r="I26" i="24"/>
  <c r="H26" i="24"/>
  <c r="G26" i="24"/>
  <c r="F26" i="24"/>
  <c r="C26" i="24"/>
  <c r="E26" i="24" s="1"/>
  <c r="B26" i="24"/>
  <c r="U25" i="24"/>
  <c r="S25" i="24"/>
  <c r="R25" i="24"/>
  <c r="Q25" i="24"/>
  <c r="P25" i="24"/>
  <c r="E25" i="24"/>
  <c r="T25" i="24" s="1"/>
  <c r="S24" i="24"/>
  <c r="R24" i="24"/>
  <c r="Q24" i="24"/>
  <c r="P24" i="24"/>
  <c r="E24" i="24"/>
  <c r="U24" i="24" s="1"/>
  <c r="S23" i="24"/>
  <c r="R23" i="24"/>
  <c r="Q23" i="24"/>
  <c r="U23" i="24" s="1"/>
  <c r="P23" i="24"/>
  <c r="T23" i="24" s="1"/>
  <c r="E23" i="24"/>
  <c r="S22" i="24"/>
  <c r="R22" i="24"/>
  <c r="Q22" i="24"/>
  <c r="P22" i="24"/>
  <c r="E22" i="24"/>
  <c r="U22" i="24" s="1"/>
  <c r="S21" i="24"/>
  <c r="R21" i="24"/>
  <c r="Q21" i="24"/>
  <c r="P21" i="24"/>
  <c r="E21" i="24"/>
  <c r="U20" i="24"/>
  <c r="S20" i="24"/>
  <c r="R20" i="24"/>
  <c r="Q20" i="24"/>
  <c r="P20" i="24"/>
  <c r="E20" i="24"/>
  <c r="T20" i="24" s="1"/>
  <c r="S19" i="24"/>
  <c r="R19" i="24"/>
  <c r="Q19" i="24"/>
  <c r="P19" i="24"/>
  <c r="E19" i="24"/>
  <c r="O17" i="24"/>
  <c r="S17" i="24" s="1"/>
  <c r="N17" i="24"/>
  <c r="M17" i="24"/>
  <c r="L17" i="24"/>
  <c r="R17" i="24" s="1"/>
  <c r="K17" i="24"/>
  <c r="J17" i="24"/>
  <c r="I17" i="24"/>
  <c r="Q17" i="24" s="1"/>
  <c r="H17" i="24"/>
  <c r="G17" i="24"/>
  <c r="F17" i="24"/>
  <c r="C17" i="24"/>
  <c r="B17" i="24"/>
  <c r="E17" i="24" s="1"/>
  <c r="U16" i="24"/>
  <c r="T16" i="24"/>
  <c r="S16" i="24"/>
  <c r="R16" i="24"/>
  <c r="Q16" i="24"/>
  <c r="P16" i="24"/>
  <c r="E16" i="24"/>
  <c r="U15" i="24"/>
  <c r="T15" i="24"/>
  <c r="S15" i="24"/>
  <c r="R15" i="24"/>
  <c r="Q15" i="24"/>
  <c r="P15" i="24"/>
  <c r="E15" i="24"/>
  <c r="U14" i="24"/>
  <c r="S14" i="24"/>
  <c r="R14" i="24"/>
  <c r="Q14" i="24"/>
  <c r="P14" i="24"/>
  <c r="E14" i="24"/>
  <c r="T14" i="24" s="1"/>
  <c r="T13" i="24"/>
  <c r="S13" i="24"/>
  <c r="R13" i="24"/>
  <c r="Q13" i="24"/>
  <c r="P13" i="24"/>
  <c r="E13" i="24"/>
  <c r="U13" i="24" s="1"/>
  <c r="U12" i="24"/>
  <c r="T12" i="24"/>
  <c r="S12" i="24"/>
  <c r="R12" i="24"/>
  <c r="Q12" i="24"/>
  <c r="P12" i="24"/>
  <c r="E12" i="24"/>
  <c r="T11" i="24"/>
  <c r="S11" i="24"/>
  <c r="R11" i="24"/>
  <c r="Q11" i="24"/>
  <c r="P11" i="24"/>
  <c r="E11" i="24"/>
  <c r="U11" i="24" s="1"/>
  <c r="S10" i="24"/>
  <c r="R10" i="24"/>
  <c r="Q10" i="24"/>
  <c r="P10" i="24"/>
  <c r="E10" i="24"/>
  <c r="U9" i="24"/>
  <c r="S9" i="24"/>
  <c r="R9" i="24"/>
  <c r="Q9" i="24"/>
  <c r="P9" i="24"/>
  <c r="E9" i="24"/>
  <c r="S96" i="23"/>
  <c r="R96" i="23"/>
  <c r="Q96" i="23"/>
  <c r="P96" i="23"/>
  <c r="E96" i="23"/>
  <c r="U96" i="23" s="1"/>
  <c r="U95" i="23"/>
  <c r="T95" i="23"/>
  <c r="S95" i="23"/>
  <c r="R95" i="23"/>
  <c r="Q95" i="23"/>
  <c r="P95" i="23"/>
  <c r="E95" i="23"/>
  <c r="U94" i="23"/>
  <c r="S94" i="23"/>
  <c r="R94" i="23"/>
  <c r="Q94" i="23"/>
  <c r="P94" i="23"/>
  <c r="E94" i="23"/>
  <c r="T94" i="23" s="1"/>
  <c r="T93" i="23"/>
  <c r="S93" i="23"/>
  <c r="R93" i="23"/>
  <c r="Q93" i="23"/>
  <c r="P93" i="23"/>
  <c r="E93" i="23"/>
  <c r="U93" i="23" s="1"/>
  <c r="U92" i="23"/>
  <c r="T92" i="23"/>
  <c r="S92" i="23"/>
  <c r="R92" i="23"/>
  <c r="Q92" i="23"/>
  <c r="P92" i="23"/>
  <c r="E92" i="23"/>
  <c r="S91" i="23"/>
  <c r="R91" i="23"/>
  <c r="Q91" i="23"/>
  <c r="P91" i="23"/>
  <c r="E91" i="23"/>
  <c r="U91" i="23" s="1"/>
  <c r="S90" i="23"/>
  <c r="R90" i="23"/>
  <c r="Q90" i="23"/>
  <c r="P90" i="23"/>
  <c r="E90" i="23"/>
  <c r="U89" i="23"/>
  <c r="S89" i="23"/>
  <c r="R89" i="23"/>
  <c r="Q89" i="23"/>
  <c r="P89" i="23"/>
  <c r="E89" i="23"/>
  <c r="T89" i="23" s="1"/>
  <c r="U88" i="23"/>
  <c r="S88" i="23"/>
  <c r="R88" i="23"/>
  <c r="Q88" i="23"/>
  <c r="P88" i="23"/>
  <c r="E88" i="23"/>
  <c r="T88" i="23" s="1"/>
  <c r="W75" i="23"/>
  <c r="V75" i="23"/>
  <c r="O75" i="23"/>
  <c r="S75" i="23" s="1"/>
  <c r="N75" i="23"/>
  <c r="M75" i="23"/>
  <c r="L75" i="23"/>
  <c r="K75" i="23"/>
  <c r="J75" i="23"/>
  <c r="I75" i="23"/>
  <c r="H75" i="23"/>
  <c r="G75" i="23"/>
  <c r="F75" i="23"/>
  <c r="C75" i="23"/>
  <c r="B75" i="23"/>
  <c r="O74" i="23"/>
  <c r="N74" i="23"/>
  <c r="M74" i="23"/>
  <c r="S74" i="23" s="1"/>
  <c r="L74" i="23"/>
  <c r="R74" i="23" s="1"/>
  <c r="K74" i="23"/>
  <c r="J74" i="23"/>
  <c r="I74" i="23"/>
  <c r="Q74" i="23" s="1"/>
  <c r="H74" i="23"/>
  <c r="G74" i="23"/>
  <c r="F74" i="23"/>
  <c r="E74" i="23"/>
  <c r="C74" i="23"/>
  <c r="B74" i="23"/>
  <c r="R73" i="23"/>
  <c r="O73" i="23"/>
  <c r="N73" i="23"/>
  <c r="M73" i="23"/>
  <c r="S73" i="23" s="1"/>
  <c r="L73" i="23"/>
  <c r="K73" i="23"/>
  <c r="J73" i="23"/>
  <c r="I73" i="23"/>
  <c r="Q73" i="23" s="1"/>
  <c r="H73" i="23"/>
  <c r="P73" i="23" s="1"/>
  <c r="G73" i="23"/>
  <c r="F73" i="23"/>
  <c r="E73" i="23"/>
  <c r="C73" i="23"/>
  <c r="B73" i="23"/>
  <c r="U72" i="23"/>
  <c r="T72" i="23"/>
  <c r="S72" i="23"/>
  <c r="R72" i="23"/>
  <c r="Q72" i="23"/>
  <c r="P72" i="23"/>
  <c r="E72" i="23"/>
  <c r="T71" i="23"/>
  <c r="S71" i="23"/>
  <c r="R71" i="23"/>
  <c r="Q71" i="23"/>
  <c r="P71" i="23"/>
  <c r="E71" i="23"/>
  <c r="W69" i="23"/>
  <c r="V69" i="23"/>
  <c r="O69" i="23"/>
  <c r="N69" i="23"/>
  <c r="M69" i="23"/>
  <c r="L69" i="23"/>
  <c r="K69" i="23"/>
  <c r="J69" i="23"/>
  <c r="I69" i="23"/>
  <c r="H69" i="23"/>
  <c r="G69" i="23"/>
  <c r="F69" i="23"/>
  <c r="C69" i="23"/>
  <c r="B69" i="23"/>
  <c r="O68" i="23"/>
  <c r="N68" i="23"/>
  <c r="M68" i="23"/>
  <c r="S68" i="23" s="1"/>
  <c r="L68" i="23"/>
  <c r="R68" i="23" s="1"/>
  <c r="K68" i="23"/>
  <c r="J68" i="23"/>
  <c r="I68" i="23"/>
  <c r="H68" i="23"/>
  <c r="G68" i="23"/>
  <c r="F68" i="23"/>
  <c r="C68" i="23"/>
  <c r="B68" i="23"/>
  <c r="S67" i="23"/>
  <c r="R67" i="23"/>
  <c r="Q67" i="23"/>
  <c r="P67" i="23"/>
  <c r="E67" i="23"/>
  <c r="T67" i="23" s="1"/>
  <c r="T66" i="23"/>
  <c r="S66" i="23"/>
  <c r="R66" i="23"/>
  <c r="Q66" i="23"/>
  <c r="P66" i="23"/>
  <c r="E66" i="23"/>
  <c r="U66" i="23" s="1"/>
  <c r="U65" i="23"/>
  <c r="S65" i="23"/>
  <c r="R65" i="23"/>
  <c r="Q65" i="23"/>
  <c r="P65" i="23"/>
  <c r="E65" i="23"/>
  <c r="T65" i="23" s="1"/>
  <c r="S64" i="23"/>
  <c r="R64" i="23"/>
  <c r="Q64" i="23"/>
  <c r="P64" i="23"/>
  <c r="E64" i="23"/>
  <c r="U64" i="23" s="1"/>
  <c r="S63" i="23"/>
  <c r="R63" i="23"/>
  <c r="Q63" i="23"/>
  <c r="P63" i="23"/>
  <c r="E63" i="23"/>
  <c r="O61" i="23"/>
  <c r="N61" i="23"/>
  <c r="M61" i="23"/>
  <c r="S61" i="23" s="1"/>
  <c r="L61" i="23"/>
  <c r="R61" i="23" s="1"/>
  <c r="K61" i="23"/>
  <c r="J61" i="23"/>
  <c r="I61" i="23"/>
  <c r="H61" i="23"/>
  <c r="C61" i="23"/>
  <c r="B61" i="23"/>
  <c r="T60" i="23"/>
  <c r="S60" i="23"/>
  <c r="R60" i="23"/>
  <c r="Q60" i="23"/>
  <c r="P60" i="23"/>
  <c r="E60" i="23"/>
  <c r="U60" i="23" s="1"/>
  <c r="S59" i="23"/>
  <c r="R59" i="23"/>
  <c r="Q59" i="23"/>
  <c r="P59" i="23"/>
  <c r="E59" i="23"/>
  <c r="U59" i="23" s="1"/>
  <c r="S58" i="23"/>
  <c r="R58" i="23"/>
  <c r="Q58" i="23"/>
  <c r="P58" i="23"/>
  <c r="E58" i="23"/>
  <c r="T58" i="23" s="1"/>
  <c r="T57" i="23"/>
  <c r="S57" i="23"/>
  <c r="R57" i="23"/>
  <c r="Q57" i="23"/>
  <c r="P57" i="23"/>
  <c r="E57" i="23"/>
  <c r="U57" i="23" s="1"/>
  <c r="O55" i="23"/>
  <c r="N55" i="23"/>
  <c r="M55" i="23"/>
  <c r="S55" i="23" s="1"/>
  <c r="L55" i="23"/>
  <c r="R55" i="23" s="1"/>
  <c r="K55" i="23"/>
  <c r="J55" i="23"/>
  <c r="I55" i="23"/>
  <c r="H55" i="23"/>
  <c r="G55" i="23"/>
  <c r="F55" i="23"/>
  <c r="C55" i="23"/>
  <c r="B55" i="23"/>
  <c r="T54" i="23"/>
  <c r="S54" i="23"/>
  <c r="R54" i="23"/>
  <c r="Q54" i="23"/>
  <c r="P54" i="23"/>
  <c r="E54" i="23"/>
  <c r="U54" i="23" s="1"/>
  <c r="U53" i="23"/>
  <c r="T53" i="23"/>
  <c r="S53" i="23"/>
  <c r="R53" i="23"/>
  <c r="Q53" i="23"/>
  <c r="P53" i="23"/>
  <c r="E53" i="23"/>
  <c r="S52" i="23"/>
  <c r="R52" i="23"/>
  <c r="Q52" i="23"/>
  <c r="P52" i="23"/>
  <c r="E52" i="23"/>
  <c r="U52" i="23" s="1"/>
  <c r="S51" i="23"/>
  <c r="R51" i="23"/>
  <c r="Q51" i="23"/>
  <c r="P51" i="23"/>
  <c r="E51" i="23"/>
  <c r="S50" i="23"/>
  <c r="R50" i="23"/>
  <c r="Q50" i="23"/>
  <c r="P50" i="23"/>
  <c r="E50" i="23"/>
  <c r="T50" i="23" s="1"/>
  <c r="S49" i="23"/>
  <c r="R49" i="23"/>
  <c r="Q49" i="23"/>
  <c r="P49" i="23"/>
  <c r="E49" i="23"/>
  <c r="S48" i="23"/>
  <c r="R48" i="23"/>
  <c r="Q48" i="23"/>
  <c r="P48" i="23"/>
  <c r="E48" i="23"/>
  <c r="U48" i="23" s="1"/>
  <c r="S47" i="23"/>
  <c r="R47" i="23"/>
  <c r="Q47" i="23"/>
  <c r="P47" i="23"/>
  <c r="E47" i="23"/>
  <c r="T47" i="23" s="1"/>
  <c r="T46" i="23"/>
  <c r="S46" i="23"/>
  <c r="R46" i="23"/>
  <c r="Q46" i="23"/>
  <c r="P46" i="23"/>
  <c r="E46" i="23"/>
  <c r="U46" i="23" s="1"/>
  <c r="U45" i="23"/>
  <c r="T45" i="23"/>
  <c r="S45" i="23"/>
  <c r="R45" i="23"/>
  <c r="Q45" i="23"/>
  <c r="P45" i="23"/>
  <c r="E45" i="23"/>
  <c r="S44" i="23"/>
  <c r="R44" i="23"/>
  <c r="Q44" i="23"/>
  <c r="P44" i="23"/>
  <c r="E44" i="23"/>
  <c r="O42" i="23"/>
  <c r="N42" i="23"/>
  <c r="M42" i="23"/>
  <c r="L42" i="23"/>
  <c r="R42" i="23" s="1"/>
  <c r="K42" i="23"/>
  <c r="J42" i="23"/>
  <c r="I42" i="23"/>
  <c r="H42" i="23"/>
  <c r="G42" i="23"/>
  <c r="F42" i="23"/>
  <c r="C42" i="23"/>
  <c r="B42" i="23"/>
  <c r="T41" i="23"/>
  <c r="S41" i="23"/>
  <c r="R41" i="23"/>
  <c r="Q41" i="23"/>
  <c r="P41" i="23"/>
  <c r="E41" i="23"/>
  <c r="U41" i="23" s="1"/>
  <c r="S40" i="23"/>
  <c r="R40" i="23"/>
  <c r="Q40" i="23"/>
  <c r="P40" i="23"/>
  <c r="E40" i="23"/>
  <c r="S39" i="23"/>
  <c r="R39" i="23"/>
  <c r="Q39" i="23"/>
  <c r="P39" i="23"/>
  <c r="E39" i="23"/>
  <c r="T39" i="23" s="1"/>
  <c r="U38" i="23"/>
  <c r="S38" i="23"/>
  <c r="R38" i="23"/>
  <c r="Q38" i="23"/>
  <c r="P38" i="23"/>
  <c r="E38" i="23"/>
  <c r="T38" i="23" s="1"/>
  <c r="T37" i="23"/>
  <c r="S37" i="23"/>
  <c r="R37" i="23"/>
  <c r="Q37" i="23"/>
  <c r="U37" i="23" s="1"/>
  <c r="P37" i="23"/>
  <c r="E37" i="23"/>
  <c r="S35" i="23"/>
  <c r="O35" i="23"/>
  <c r="N35" i="23"/>
  <c r="R35" i="23" s="1"/>
  <c r="M35" i="23"/>
  <c r="L35" i="23"/>
  <c r="K35" i="23"/>
  <c r="J35" i="23"/>
  <c r="I35" i="23"/>
  <c r="Q35" i="23" s="1"/>
  <c r="H35" i="23"/>
  <c r="P35" i="23" s="1"/>
  <c r="G35" i="23"/>
  <c r="F35" i="23"/>
  <c r="C35" i="23"/>
  <c r="B35" i="23"/>
  <c r="E35" i="23" s="1"/>
  <c r="T34" i="23"/>
  <c r="S34" i="23"/>
  <c r="R34" i="23"/>
  <c r="Q34" i="23"/>
  <c r="U34" i="23" s="1"/>
  <c r="P34" i="23"/>
  <c r="E34" i="23"/>
  <c r="O32" i="23"/>
  <c r="N32" i="23"/>
  <c r="M32" i="23"/>
  <c r="S32" i="23" s="1"/>
  <c r="L32" i="23"/>
  <c r="R32" i="23" s="1"/>
  <c r="K32" i="23"/>
  <c r="J32" i="23"/>
  <c r="I32" i="23"/>
  <c r="Q32" i="23" s="1"/>
  <c r="H32" i="23"/>
  <c r="G32" i="23"/>
  <c r="F32" i="23"/>
  <c r="C32" i="23"/>
  <c r="E32" i="23" s="1"/>
  <c r="B32" i="23"/>
  <c r="U31" i="23"/>
  <c r="T31" i="23"/>
  <c r="S31" i="23"/>
  <c r="R31" i="23"/>
  <c r="Q31" i="23"/>
  <c r="P31" i="23"/>
  <c r="E31" i="23"/>
  <c r="S30" i="23"/>
  <c r="R30" i="23"/>
  <c r="Q30" i="23"/>
  <c r="P30" i="23"/>
  <c r="E30" i="23"/>
  <c r="S29" i="23"/>
  <c r="R29" i="23"/>
  <c r="Q29" i="23"/>
  <c r="P29" i="23"/>
  <c r="E29" i="23"/>
  <c r="U29" i="23" s="1"/>
  <c r="U28" i="23"/>
  <c r="T28" i="23"/>
  <c r="S28" i="23"/>
  <c r="R28" i="23"/>
  <c r="Q28" i="23"/>
  <c r="P28" i="23"/>
  <c r="E28" i="23"/>
  <c r="W26" i="23"/>
  <c r="V26" i="23"/>
  <c r="R26" i="23"/>
  <c r="O26" i="23"/>
  <c r="N26" i="23"/>
  <c r="M26" i="23"/>
  <c r="L26" i="23"/>
  <c r="K26" i="23"/>
  <c r="J26" i="23"/>
  <c r="I26" i="23"/>
  <c r="Q26" i="23" s="1"/>
  <c r="H26" i="23"/>
  <c r="P26" i="23" s="1"/>
  <c r="G26" i="23"/>
  <c r="F26" i="23"/>
  <c r="C26" i="23"/>
  <c r="E26" i="23" s="1"/>
  <c r="B26" i="23"/>
  <c r="S25" i="23"/>
  <c r="R25" i="23"/>
  <c r="Q25" i="23"/>
  <c r="P25" i="23"/>
  <c r="E25" i="23"/>
  <c r="T25" i="23" s="1"/>
  <c r="S24" i="23"/>
  <c r="R24" i="23"/>
  <c r="Q24" i="23"/>
  <c r="P24" i="23"/>
  <c r="E24" i="23"/>
  <c r="U24" i="23" s="1"/>
  <c r="S23" i="23"/>
  <c r="R23" i="23"/>
  <c r="Q23" i="23"/>
  <c r="U23" i="23" s="1"/>
  <c r="P23" i="23"/>
  <c r="T23" i="23" s="1"/>
  <c r="E23" i="23"/>
  <c r="T22" i="23"/>
  <c r="S22" i="23"/>
  <c r="R22" i="23"/>
  <c r="Q22" i="23"/>
  <c r="P22" i="23"/>
  <c r="E22" i="23"/>
  <c r="U22" i="23" s="1"/>
  <c r="S21" i="23"/>
  <c r="R21" i="23"/>
  <c r="Q21" i="23"/>
  <c r="P21" i="23"/>
  <c r="E21" i="23"/>
  <c r="U20" i="23"/>
  <c r="S20" i="23"/>
  <c r="R20" i="23"/>
  <c r="Q20" i="23"/>
  <c r="P20" i="23"/>
  <c r="E20" i="23"/>
  <c r="T20" i="23" s="1"/>
  <c r="S19" i="23"/>
  <c r="R19" i="23"/>
  <c r="Q19" i="23"/>
  <c r="P19" i="23"/>
  <c r="E19" i="23"/>
  <c r="U19" i="23" s="1"/>
  <c r="R17" i="23"/>
  <c r="O17" i="23"/>
  <c r="S17" i="23" s="1"/>
  <c r="N17" i="23"/>
  <c r="M17" i="23"/>
  <c r="L17" i="23"/>
  <c r="K17" i="23"/>
  <c r="J17" i="23"/>
  <c r="I17" i="23"/>
  <c r="Q17" i="23" s="1"/>
  <c r="H17" i="23"/>
  <c r="G17" i="23"/>
  <c r="F17" i="23"/>
  <c r="C17" i="23"/>
  <c r="B17" i="23"/>
  <c r="E17" i="23" s="1"/>
  <c r="U16" i="23"/>
  <c r="T16" i="23"/>
  <c r="S16" i="23"/>
  <c r="R16" i="23"/>
  <c r="Q16" i="23"/>
  <c r="P16" i="23"/>
  <c r="E16" i="23"/>
  <c r="U15" i="23"/>
  <c r="T15" i="23"/>
  <c r="S15" i="23"/>
  <c r="R15" i="23"/>
  <c r="Q15" i="23"/>
  <c r="P15" i="23"/>
  <c r="E15" i="23"/>
  <c r="S14" i="23"/>
  <c r="R14" i="23"/>
  <c r="Q14" i="23"/>
  <c r="P14" i="23"/>
  <c r="E14" i="23"/>
  <c r="T14" i="23" s="1"/>
  <c r="T13" i="23"/>
  <c r="S13" i="23"/>
  <c r="R13" i="23"/>
  <c r="Q13" i="23"/>
  <c r="P13" i="23"/>
  <c r="E13" i="23"/>
  <c r="U13" i="23" s="1"/>
  <c r="U12" i="23"/>
  <c r="T12" i="23"/>
  <c r="S12" i="23"/>
  <c r="R12" i="23"/>
  <c r="Q12" i="23"/>
  <c r="P12" i="23"/>
  <c r="E12" i="23"/>
  <c r="T11" i="23"/>
  <c r="S11" i="23"/>
  <c r="R11" i="23"/>
  <c r="Q11" i="23"/>
  <c r="P11" i="23"/>
  <c r="E11" i="23"/>
  <c r="U11" i="23" s="1"/>
  <c r="S10" i="23"/>
  <c r="R10" i="23"/>
  <c r="Q10" i="23"/>
  <c r="P10" i="23"/>
  <c r="E10" i="23"/>
  <c r="U9" i="23"/>
  <c r="S9" i="23"/>
  <c r="R9" i="23"/>
  <c r="Q9" i="23"/>
  <c r="P9" i="23"/>
  <c r="E9" i="23"/>
  <c r="U96" i="22"/>
  <c r="S96" i="22"/>
  <c r="R96" i="22"/>
  <c r="Q96" i="22"/>
  <c r="P96" i="22"/>
  <c r="E96" i="22"/>
  <c r="T96" i="22" s="1"/>
  <c r="U95" i="22"/>
  <c r="T95" i="22"/>
  <c r="S95" i="22"/>
  <c r="R95" i="22"/>
  <c r="Q95" i="22"/>
  <c r="P95" i="22"/>
  <c r="E95" i="22"/>
  <c r="U94" i="22"/>
  <c r="S94" i="22"/>
  <c r="R94" i="22"/>
  <c r="Q94" i="22"/>
  <c r="P94" i="22"/>
  <c r="E94" i="22"/>
  <c r="T94" i="22" s="1"/>
  <c r="T93" i="22"/>
  <c r="S93" i="22"/>
  <c r="R93" i="22"/>
  <c r="Q93" i="22"/>
  <c r="P93" i="22"/>
  <c r="E93" i="22"/>
  <c r="U93" i="22" s="1"/>
  <c r="U92" i="22"/>
  <c r="T92" i="22"/>
  <c r="S92" i="22"/>
  <c r="R92" i="22"/>
  <c r="Q92" i="22"/>
  <c r="P92" i="22"/>
  <c r="E92" i="22"/>
  <c r="S91" i="22"/>
  <c r="R91" i="22"/>
  <c r="Q91" i="22"/>
  <c r="P91" i="22"/>
  <c r="E91" i="22"/>
  <c r="U91" i="22" s="1"/>
  <c r="S90" i="22"/>
  <c r="R90" i="22"/>
  <c r="Q90" i="22"/>
  <c r="P90" i="22"/>
  <c r="E90" i="22"/>
  <c r="U89" i="22"/>
  <c r="S89" i="22"/>
  <c r="R89" i="22"/>
  <c r="Q89" i="22"/>
  <c r="P89" i="22"/>
  <c r="E89" i="22"/>
  <c r="T89" i="22" s="1"/>
  <c r="S88" i="22"/>
  <c r="R88" i="22"/>
  <c r="Q88" i="22"/>
  <c r="P88" i="22"/>
  <c r="E88" i="22"/>
  <c r="O75" i="22"/>
  <c r="N75" i="22"/>
  <c r="M75" i="22"/>
  <c r="L75" i="22"/>
  <c r="K75" i="22"/>
  <c r="J75" i="22"/>
  <c r="I75" i="22"/>
  <c r="H75" i="22"/>
  <c r="G75" i="22"/>
  <c r="F75" i="22"/>
  <c r="C75" i="22"/>
  <c r="B75" i="22"/>
  <c r="S74" i="22"/>
  <c r="R74" i="22"/>
  <c r="O74" i="22"/>
  <c r="N74" i="22"/>
  <c r="M74" i="22"/>
  <c r="L74" i="22"/>
  <c r="K74" i="22"/>
  <c r="J74" i="22"/>
  <c r="I74" i="22"/>
  <c r="Q74" i="22" s="1"/>
  <c r="H74" i="22"/>
  <c r="P74" i="22" s="1"/>
  <c r="G74" i="22"/>
  <c r="F74" i="22"/>
  <c r="C74" i="22"/>
  <c r="B74" i="22"/>
  <c r="E74" i="22" s="1"/>
  <c r="S73" i="22"/>
  <c r="O73" i="22"/>
  <c r="N73" i="22"/>
  <c r="M73" i="22"/>
  <c r="L73" i="22"/>
  <c r="K73" i="22"/>
  <c r="J73" i="22"/>
  <c r="I73" i="22"/>
  <c r="Q73" i="22" s="1"/>
  <c r="H73" i="22"/>
  <c r="P73" i="22" s="1"/>
  <c r="G73" i="22"/>
  <c r="F73" i="22"/>
  <c r="C73" i="22"/>
  <c r="B73" i="22"/>
  <c r="E73" i="22" s="1"/>
  <c r="S72" i="22"/>
  <c r="R72" i="22"/>
  <c r="Q72" i="22"/>
  <c r="P72" i="22"/>
  <c r="E72" i="22"/>
  <c r="U71" i="22"/>
  <c r="S71" i="22"/>
  <c r="R71" i="22"/>
  <c r="Q71" i="22"/>
  <c r="P71" i="22"/>
  <c r="E71" i="22"/>
  <c r="O69" i="22"/>
  <c r="N69" i="22"/>
  <c r="M69" i="22"/>
  <c r="L69" i="22"/>
  <c r="K69" i="22"/>
  <c r="J69" i="22"/>
  <c r="I69" i="22"/>
  <c r="H69" i="22"/>
  <c r="G69" i="22"/>
  <c r="F69" i="22"/>
  <c r="C69" i="22"/>
  <c r="B69" i="22"/>
  <c r="O68" i="22"/>
  <c r="N68" i="22"/>
  <c r="M68" i="22"/>
  <c r="S68" i="22" s="1"/>
  <c r="L68" i="22"/>
  <c r="R68" i="22" s="1"/>
  <c r="K68" i="22"/>
  <c r="J68" i="22"/>
  <c r="I68" i="22"/>
  <c r="Q68" i="22" s="1"/>
  <c r="H68" i="22"/>
  <c r="G68" i="22"/>
  <c r="F68" i="22"/>
  <c r="C68" i="22"/>
  <c r="B68" i="22"/>
  <c r="E68" i="22" s="1"/>
  <c r="S67" i="22"/>
  <c r="R67" i="22"/>
  <c r="Q67" i="22"/>
  <c r="P67" i="22"/>
  <c r="E67" i="22"/>
  <c r="U66" i="22"/>
  <c r="S66" i="22"/>
  <c r="R66" i="22"/>
  <c r="Q66" i="22"/>
  <c r="P66" i="22"/>
  <c r="E66" i="22"/>
  <c r="T66" i="22" s="1"/>
  <c r="S65" i="22"/>
  <c r="R65" i="22"/>
  <c r="Q65" i="22"/>
  <c r="P65" i="22"/>
  <c r="E65" i="22"/>
  <c r="U65" i="22" s="1"/>
  <c r="U64" i="22"/>
  <c r="S64" i="22"/>
  <c r="R64" i="22"/>
  <c r="Q64" i="22"/>
  <c r="P64" i="22"/>
  <c r="E64" i="22"/>
  <c r="T64" i="22" s="1"/>
  <c r="S63" i="22"/>
  <c r="R63" i="22"/>
  <c r="Q63" i="22"/>
  <c r="P63" i="22"/>
  <c r="E63" i="22"/>
  <c r="U63" i="22" s="1"/>
  <c r="O61" i="22"/>
  <c r="N61" i="22"/>
  <c r="M61" i="22"/>
  <c r="S61" i="22" s="1"/>
  <c r="L61" i="22"/>
  <c r="R61" i="22" s="1"/>
  <c r="K61" i="22"/>
  <c r="J61" i="22"/>
  <c r="I61" i="22"/>
  <c r="H61" i="22"/>
  <c r="C61" i="22"/>
  <c r="E61" i="22" s="1"/>
  <c r="B61" i="22"/>
  <c r="U60" i="22"/>
  <c r="T60" i="22"/>
  <c r="S60" i="22"/>
  <c r="R60" i="22"/>
  <c r="Q60" i="22"/>
  <c r="P60" i="22"/>
  <c r="E60" i="22"/>
  <c r="S59" i="22"/>
  <c r="R59" i="22"/>
  <c r="Q59" i="22"/>
  <c r="P59" i="22"/>
  <c r="E59" i="22"/>
  <c r="U59" i="22" s="1"/>
  <c r="S58" i="22"/>
  <c r="R58" i="22"/>
  <c r="Q58" i="22"/>
  <c r="P58" i="22"/>
  <c r="E58" i="22"/>
  <c r="S57" i="22"/>
  <c r="R57" i="22"/>
  <c r="Q57" i="22"/>
  <c r="P57" i="22"/>
  <c r="E57" i="22"/>
  <c r="T57" i="22" s="1"/>
  <c r="O55" i="22"/>
  <c r="N55" i="22"/>
  <c r="M55" i="22"/>
  <c r="S55" i="22" s="1"/>
  <c r="L55" i="22"/>
  <c r="R55" i="22" s="1"/>
  <c r="K55" i="22"/>
  <c r="J55" i="22"/>
  <c r="I55" i="22"/>
  <c r="H55" i="22"/>
  <c r="G55" i="22"/>
  <c r="F55" i="22"/>
  <c r="C55" i="22"/>
  <c r="B55" i="22"/>
  <c r="U54" i="22"/>
  <c r="S54" i="22"/>
  <c r="R54" i="22"/>
  <c r="Q54" i="22"/>
  <c r="P54" i="22"/>
  <c r="E54" i="22"/>
  <c r="T54" i="22" s="1"/>
  <c r="U53" i="22"/>
  <c r="T53" i="22"/>
  <c r="S53" i="22"/>
  <c r="R53" i="22"/>
  <c r="Q53" i="22"/>
  <c r="P53" i="22"/>
  <c r="E53" i="22"/>
  <c r="S52" i="22"/>
  <c r="R52" i="22"/>
  <c r="Q52" i="22"/>
  <c r="P52" i="22"/>
  <c r="E52" i="22"/>
  <c r="U52" i="22" s="1"/>
  <c r="S51" i="22"/>
  <c r="R51" i="22"/>
  <c r="Q51" i="22"/>
  <c r="P51" i="22"/>
  <c r="E51" i="22"/>
  <c r="T50" i="22"/>
  <c r="S50" i="22"/>
  <c r="R50" i="22"/>
  <c r="Q50" i="22"/>
  <c r="P50" i="22"/>
  <c r="E50" i="22"/>
  <c r="U50" i="22" s="1"/>
  <c r="U49" i="22"/>
  <c r="T49" i="22"/>
  <c r="S49" i="22"/>
  <c r="R49" i="22"/>
  <c r="Q49" i="22"/>
  <c r="P49" i="22"/>
  <c r="E49" i="22"/>
  <c r="S48" i="22"/>
  <c r="R48" i="22"/>
  <c r="Q48" i="22"/>
  <c r="P48" i="22"/>
  <c r="E48" i="22"/>
  <c r="U48" i="22" s="1"/>
  <c r="S47" i="22"/>
  <c r="R47" i="22"/>
  <c r="Q47" i="22"/>
  <c r="P47" i="22"/>
  <c r="E47" i="22"/>
  <c r="U46" i="22"/>
  <c r="S46" i="22"/>
  <c r="R46" i="22"/>
  <c r="Q46" i="22"/>
  <c r="P46" i="22"/>
  <c r="E46" i="22"/>
  <c r="T46" i="22" s="1"/>
  <c r="U45" i="22"/>
  <c r="T45" i="22"/>
  <c r="S45" i="22"/>
  <c r="R45" i="22"/>
  <c r="Q45" i="22"/>
  <c r="P45" i="22"/>
  <c r="E45" i="22"/>
  <c r="S44" i="22"/>
  <c r="R44" i="22"/>
  <c r="Q44" i="22"/>
  <c r="P44" i="22"/>
  <c r="E44" i="22"/>
  <c r="U44" i="22" s="1"/>
  <c r="S42" i="22"/>
  <c r="O42" i="22"/>
  <c r="N42" i="22"/>
  <c r="M42" i="22"/>
  <c r="L42" i="22"/>
  <c r="K42" i="22"/>
  <c r="J42" i="22"/>
  <c r="I42" i="22"/>
  <c r="H42" i="22"/>
  <c r="G42" i="22"/>
  <c r="F42" i="22"/>
  <c r="C42" i="22"/>
  <c r="B42" i="22"/>
  <c r="E42" i="22" s="1"/>
  <c r="U41" i="22"/>
  <c r="T41" i="22"/>
  <c r="S41" i="22"/>
  <c r="R41" i="22"/>
  <c r="Q41" i="22"/>
  <c r="P41" i="22"/>
  <c r="E41" i="22"/>
  <c r="S40" i="22"/>
  <c r="R40" i="22"/>
  <c r="Q40" i="22"/>
  <c r="P40" i="22"/>
  <c r="E40" i="22"/>
  <c r="T40" i="22" s="1"/>
  <c r="S39" i="22"/>
  <c r="R39" i="22"/>
  <c r="Q39" i="22"/>
  <c r="P39" i="22"/>
  <c r="E39" i="22"/>
  <c r="U39" i="22" s="1"/>
  <c r="U38" i="22"/>
  <c r="S38" i="22"/>
  <c r="R38" i="22"/>
  <c r="Q38" i="22"/>
  <c r="P38" i="22"/>
  <c r="T38" i="22" s="1"/>
  <c r="E38" i="22"/>
  <c r="T37" i="22"/>
  <c r="S37" i="22"/>
  <c r="R37" i="22"/>
  <c r="Q37" i="22"/>
  <c r="P37" i="22"/>
  <c r="E37" i="22"/>
  <c r="O35" i="22"/>
  <c r="N35" i="22"/>
  <c r="M35" i="22"/>
  <c r="S35" i="22" s="1"/>
  <c r="L35" i="22"/>
  <c r="R35" i="22" s="1"/>
  <c r="K35" i="22"/>
  <c r="J35" i="22"/>
  <c r="I35" i="22"/>
  <c r="Q35" i="22" s="1"/>
  <c r="H35" i="22"/>
  <c r="G35" i="22"/>
  <c r="F35" i="22"/>
  <c r="C35" i="22"/>
  <c r="E35" i="22" s="1"/>
  <c r="B35" i="22"/>
  <c r="S34" i="22"/>
  <c r="R34" i="22"/>
  <c r="Q34" i="22"/>
  <c r="P34" i="22"/>
  <c r="E34" i="22"/>
  <c r="U34" i="22" s="1"/>
  <c r="Q32" i="22"/>
  <c r="O32" i="22"/>
  <c r="N32" i="22"/>
  <c r="M32" i="22"/>
  <c r="S32" i="22" s="1"/>
  <c r="L32" i="22"/>
  <c r="R32" i="22" s="1"/>
  <c r="K32" i="22"/>
  <c r="J32" i="22"/>
  <c r="I32" i="22"/>
  <c r="H32" i="22"/>
  <c r="P32" i="22" s="1"/>
  <c r="G32" i="22"/>
  <c r="F32" i="22"/>
  <c r="C32" i="22"/>
  <c r="E32" i="22" s="1"/>
  <c r="B32" i="22"/>
  <c r="U31" i="22"/>
  <c r="T31" i="22"/>
  <c r="S31" i="22"/>
  <c r="R31" i="22"/>
  <c r="Q31" i="22"/>
  <c r="P31" i="22"/>
  <c r="E31" i="22"/>
  <c r="T30" i="22"/>
  <c r="S30" i="22"/>
  <c r="R30" i="22"/>
  <c r="Q30" i="22"/>
  <c r="P30" i="22"/>
  <c r="E30" i="22"/>
  <c r="U30" i="22" s="1"/>
  <c r="S29" i="22"/>
  <c r="R29" i="22"/>
  <c r="Q29" i="22"/>
  <c r="P29" i="22"/>
  <c r="E29" i="22"/>
  <c r="T29" i="22" s="1"/>
  <c r="S28" i="22"/>
  <c r="R28" i="22"/>
  <c r="Q28" i="22"/>
  <c r="P28" i="22"/>
  <c r="E28" i="22"/>
  <c r="U28" i="22" s="1"/>
  <c r="O26" i="22"/>
  <c r="N26" i="22"/>
  <c r="M26" i="22"/>
  <c r="L26" i="22"/>
  <c r="R26" i="22" s="1"/>
  <c r="K26" i="22"/>
  <c r="J26" i="22"/>
  <c r="I26" i="22"/>
  <c r="H26" i="22"/>
  <c r="G26" i="22"/>
  <c r="F26" i="22"/>
  <c r="C26" i="22"/>
  <c r="B26" i="22"/>
  <c r="U25" i="22"/>
  <c r="T25" i="22"/>
  <c r="S25" i="22"/>
  <c r="R25" i="22"/>
  <c r="Q25" i="22"/>
  <c r="P25" i="22"/>
  <c r="E25" i="22"/>
  <c r="S24" i="22"/>
  <c r="R24" i="22"/>
  <c r="Q24" i="22"/>
  <c r="P24" i="22"/>
  <c r="E24" i="22"/>
  <c r="U24" i="22" s="1"/>
  <c r="S23" i="22"/>
  <c r="R23" i="22"/>
  <c r="Q23" i="22"/>
  <c r="P23" i="22"/>
  <c r="E23" i="22"/>
  <c r="U23" i="22" s="1"/>
  <c r="S22" i="22"/>
  <c r="R22" i="22"/>
  <c r="Q22" i="22"/>
  <c r="P22" i="22"/>
  <c r="E22" i="22"/>
  <c r="U22" i="22" s="1"/>
  <c r="U21" i="22"/>
  <c r="T21" i="22"/>
  <c r="S21" i="22"/>
  <c r="R21" i="22"/>
  <c r="Q21" i="22"/>
  <c r="P21" i="22"/>
  <c r="E21" i="22"/>
  <c r="U20" i="22"/>
  <c r="T20" i="22"/>
  <c r="S20" i="22"/>
  <c r="R20" i="22"/>
  <c r="Q20" i="22"/>
  <c r="P20" i="22"/>
  <c r="E20" i="22"/>
  <c r="T19" i="22"/>
  <c r="S19" i="22"/>
  <c r="R19" i="22"/>
  <c r="Q19" i="22"/>
  <c r="P19" i="22"/>
  <c r="E19" i="22"/>
  <c r="U19" i="22" s="1"/>
  <c r="S17" i="22"/>
  <c r="O17" i="22"/>
  <c r="N17" i="22"/>
  <c r="M17" i="22"/>
  <c r="L17" i="22"/>
  <c r="K17" i="22"/>
  <c r="J17" i="22"/>
  <c r="I17" i="22"/>
  <c r="Q17" i="22" s="1"/>
  <c r="H17" i="22"/>
  <c r="G17" i="22"/>
  <c r="F17" i="22"/>
  <c r="C17" i="22"/>
  <c r="B17" i="22"/>
  <c r="S16" i="22"/>
  <c r="R16" i="22"/>
  <c r="Q16" i="22"/>
  <c r="P16" i="22"/>
  <c r="E16" i="22"/>
  <c r="U15" i="22"/>
  <c r="S15" i="22"/>
  <c r="R15" i="22"/>
  <c r="Q15" i="22"/>
  <c r="P15" i="22"/>
  <c r="E15" i="22"/>
  <c r="T15" i="22" s="1"/>
  <c r="U14" i="22"/>
  <c r="T14" i="22"/>
  <c r="S14" i="22"/>
  <c r="R14" i="22"/>
  <c r="Q14" i="22"/>
  <c r="P14" i="22"/>
  <c r="E14" i="22"/>
  <c r="U13" i="22"/>
  <c r="T13" i="22"/>
  <c r="S13" i="22"/>
  <c r="R13" i="22"/>
  <c r="Q13" i="22"/>
  <c r="P13" i="22"/>
  <c r="E13" i="22"/>
  <c r="U12" i="22"/>
  <c r="S12" i="22"/>
  <c r="R12" i="22"/>
  <c r="Q12" i="22"/>
  <c r="P12" i="22"/>
  <c r="E12" i="22"/>
  <c r="T12" i="22" s="1"/>
  <c r="S11" i="22"/>
  <c r="R11" i="22"/>
  <c r="Q11" i="22"/>
  <c r="P11" i="22"/>
  <c r="E11" i="22"/>
  <c r="U10" i="22"/>
  <c r="S10" i="22"/>
  <c r="R10" i="22"/>
  <c r="Q10" i="22"/>
  <c r="P10" i="22"/>
  <c r="T10" i="22" s="1"/>
  <c r="E10" i="22"/>
  <c r="U9" i="22"/>
  <c r="T9" i="22"/>
  <c r="S9" i="22"/>
  <c r="R9" i="22"/>
  <c r="Q9" i="22"/>
  <c r="P9" i="22"/>
  <c r="E9" i="22"/>
  <c r="T96" i="21"/>
  <c r="S96" i="21"/>
  <c r="R96" i="21"/>
  <c r="Q96" i="21"/>
  <c r="P96" i="21"/>
  <c r="E96" i="21"/>
  <c r="U96" i="21" s="1"/>
  <c r="U95" i="21"/>
  <c r="S95" i="21"/>
  <c r="R95" i="21"/>
  <c r="Q95" i="21"/>
  <c r="P95" i="21"/>
  <c r="E95" i="21"/>
  <c r="T95" i="21" s="1"/>
  <c r="S94" i="21"/>
  <c r="R94" i="21"/>
  <c r="Q94" i="21"/>
  <c r="P94" i="21"/>
  <c r="E94" i="21"/>
  <c r="U93" i="21"/>
  <c r="T93" i="21"/>
  <c r="S93" i="21"/>
  <c r="R93" i="21"/>
  <c r="Q93" i="21"/>
  <c r="P93" i="21"/>
  <c r="E93" i="21"/>
  <c r="U92" i="21"/>
  <c r="S92" i="21"/>
  <c r="R92" i="21"/>
  <c r="Q92" i="21"/>
  <c r="P92" i="21"/>
  <c r="E92" i="21"/>
  <c r="T92" i="21" s="1"/>
  <c r="T91" i="21"/>
  <c r="S91" i="21"/>
  <c r="R91" i="21"/>
  <c r="Q91" i="21"/>
  <c r="P91" i="21"/>
  <c r="E91" i="21"/>
  <c r="U91" i="21" s="1"/>
  <c r="U90" i="21"/>
  <c r="T90" i="21"/>
  <c r="S90" i="21"/>
  <c r="R90" i="21"/>
  <c r="Q90" i="21"/>
  <c r="P90" i="21"/>
  <c r="E90" i="21"/>
  <c r="S89" i="21"/>
  <c r="R89" i="21"/>
  <c r="Q89" i="21"/>
  <c r="P89" i="21"/>
  <c r="E89" i="21"/>
  <c r="U89" i="21" s="1"/>
  <c r="S88" i="21"/>
  <c r="R88" i="21"/>
  <c r="Q88" i="21"/>
  <c r="P88" i="21"/>
  <c r="E88" i="21"/>
  <c r="V75" i="21"/>
  <c r="O75" i="21"/>
  <c r="N75" i="21"/>
  <c r="M75" i="21"/>
  <c r="L75" i="21"/>
  <c r="K75" i="21"/>
  <c r="J75" i="21"/>
  <c r="I75" i="21"/>
  <c r="H75" i="21"/>
  <c r="G75" i="21"/>
  <c r="F75" i="21"/>
  <c r="C75" i="21"/>
  <c r="B75" i="21"/>
  <c r="S74" i="21"/>
  <c r="R74" i="21"/>
  <c r="O74" i="21"/>
  <c r="N74" i="21"/>
  <c r="M74" i="21"/>
  <c r="L74" i="21"/>
  <c r="K74" i="21"/>
  <c r="J74" i="21"/>
  <c r="I74" i="21"/>
  <c r="H74" i="21"/>
  <c r="P74" i="21" s="1"/>
  <c r="G74" i="21"/>
  <c r="F74" i="21"/>
  <c r="C74" i="21"/>
  <c r="B74" i="21"/>
  <c r="E74" i="21" s="1"/>
  <c r="S73" i="21"/>
  <c r="O73" i="21"/>
  <c r="N73" i="21"/>
  <c r="M73" i="21"/>
  <c r="L73" i="21"/>
  <c r="R73" i="21" s="1"/>
  <c r="K73" i="21"/>
  <c r="J73" i="21"/>
  <c r="I73" i="21"/>
  <c r="Q73" i="21" s="1"/>
  <c r="H73" i="21"/>
  <c r="G73" i="21"/>
  <c r="F73" i="21"/>
  <c r="C73" i="21"/>
  <c r="B73" i="21"/>
  <c r="E73" i="21" s="1"/>
  <c r="T72" i="21"/>
  <c r="S72" i="21"/>
  <c r="R72" i="21"/>
  <c r="Q72" i="21"/>
  <c r="P72" i="21"/>
  <c r="E72" i="21"/>
  <c r="U72" i="21" s="1"/>
  <c r="S71" i="21"/>
  <c r="R71" i="21"/>
  <c r="Q71" i="21"/>
  <c r="U71" i="21" s="1"/>
  <c r="P71" i="21"/>
  <c r="T71" i="21" s="1"/>
  <c r="E71" i="21"/>
  <c r="V69" i="21"/>
  <c r="O69" i="21"/>
  <c r="N69" i="21"/>
  <c r="M69" i="21"/>
  <c r="L69" i="21"/>
  <c r="K69" i="21"/>
  <c r="J69" i="21"/>
  <c r="I69" i="21"/>
  <c r="H69" i="21"/>
  <c r="G69" i="21"/>
  <c r="F69" i="21"/>
  <c r="C69" i="21"/>
  <c r="B69" i="21"/>
  <c r="O68" i="21"/>
  <c r="N68" i="21"/>
  <c r="M68" i="21"/>
  <c r="S68" i="21" s="1"/>
  <c r="L68" i="21"/>
  <c r="R68" i="21" s="1"/>
  <c r="K68" i="21"/>
  <c r="J68" i="21"/>
  <c r="I68" i="21"/>
  <c r="H68" i="21"/>
  <c r="G68" i="21"/>
  <c r="F68" i="21"/>
  <c r="E68" i="21"/>
  <c r="C68" i="21"/>
  <c r="B68" i="21"/>
  <c r="U67" i="21"/>
  <c r="S67" i="21"/>
  <c r="R67" i="21"/>
  <c r="Q67" i="21"/>
  <c r="P67" i="21"/>
  <c r="E67" i="21"/>
  <c r="T67" i="21" s="1"/>
  <c r="T66" i="21"/>
  <c r="S66" i="21"/>
  <c r="R66" i="21"/>
  <c r="Q66" i="21"/>
  <c r="P66" i="21"/>
  <c r="E66" i="21"/>
  <c r="U66" i="21" s="1"/>
  <c r="T65" i="21"/>
  <c r="S65" i="21"/>
  <c r="R65" i="21"/>
  <c r="Q65" i="21"/>
  <c r="P65" i="21"/>
  <c r="E65" i="21"/>
  <c r="U65" i="21" s="1"/>
  <c r="S64" i="21"/>
  <c r="R64" i="21"/>
  <c r="Q64" i="21"/>
  <c r="P64" i="21"/>
  <c r="E64" i="21"/>
  <c r="U64" i="21" s="1"/>
  <c r="S63" i="21"/>
  <c r="R63" i="21"/>
  <c r="Q63" i="21"/>
  <c r="P63" i="21"/>
  <c r="E63" i="21"/>
  <c r="O61" i="21"/>
  <c r="N61" i="21"/>
  <c r="M61" i="21"/>
  <c r="S61" i="21" s="1"/>
  <c r="L61" i="21"/>
  <c r="R61" i="21" s="1"/>
  <c r="K61" i="21"/>
  <c r="J61" i="21"/>
  <c r="I61" i="21"/>
  <c r="H61" i="21"/>
  <c r="C61" i="21"/>
  <c r="B61" i="21"/>
  <c r="S60" i="21"/>
  <c r="R60" i="21"/>
  <c r="Q60" i="21"/>
  <c r="P60" i="21"/>
  <c r="E60" i="21"/>
  <c r="T60" i="21" s="1"/>
  <c r="U59" i="21"/>
  <c r="S59" i="21"/>
  <c r="R59" i="21"/>
  <c r="Q59" i="21"/>
  <c r="P59" i="21"/>
  <c r="E59" i="21"/>
  <c r="T59" i="21" s="1"/>
  <c r="S58" i="21"/>
  <c r="R58" i="21"/>
  <c r="Q58" i="21"/>
  <c r="P58" i="21"/>
  <c r="E58" i="21"/>
  <c r="U58" i="21" s="1"/>
  <c r="S57" i="21"/>
  <c r="R57" i="21"/>
  <c r="Q57" i="21"/>
  <c r="P57" i="21"/>
  <c r="E57" i="21"/>
  <c r="U57" i="21" s="1"/>
  <c r="O55" i="21"/>
  <c r="N55" i="21"/>
  <c r="M55" i="21"/>
  <c r="S55" i="21" s="1"/>
  <c r="L55" i="21"/>
  <c r="R55" i="21" s="1"/>
  <c r="K55" i="21"/>
  <c r="J55" i="21"/>
  <c r="I55" i="21"/>
  <c r="H55" i="21"/>
  <c r="G55" i="21"/>
  <c r="F55" i="21"/>
  <c r="C55" i="21"/>
  <c r="B55" i="21"/>
  <c r="T54" i="21"/>
  <c r="S54" i="21"/>
  <c r="R54" i="21"/>
  <c r="Q54" i="21"/>
  <c r="P54" i="21"/>
  <c r="E54" i="21"/>
  <c r="U54" i="21" s="1"/>
  <c r="U53" i="21"/>
  <c r="T53" i="21"/>
  <c r="S53" i="21"/>
  <c r="R53" i="21"/>
  <c r="Q53" i="21"/>
  <c r="P53" i="21"/>
  <c r="E53" i="21"/>
  <c r="T52" i="21"/>
  <c r="S52" i="21"/>
  <c r="R52" i="21"/>
  <c r="Q52" i="21"/>
  <c r="P52" i="21"/>
  <c r="E52" i="21"/>
  <c r="U52" i="21" s="1"/>
  <c r="S51" i="21"/>
  <c r="R51" i="21"/>
  <c r="Q51" i="21"/>
  <c r="P51" i="21"/>
  <c r="E51" i="21"/>
  <c r="S50" i="21"/>
  <c r="R50" i="21"/>
  <c r="Q50" i="21"/>
  <c r="P50" i="21"/>
  <c r="E50" i="21"/>
  <c r="T50" i="21" s="1"/>
  <c r="T49" i="21"/>
  <c r="S49" i="21"/>
  <c r="R49" i="21"/>
  <c r="Q49" i="21"/>
  <c r="P49" i="21"/>
  <c r="E49" i="21"/>
  <c r="U49" i="21" s="1"/>
  <c r="U48" i="21"/>
  <c r="T48" i="21"/>
  <c r="S48" i="21"/>
  <c r="R48" i="21"/>
  <c r="Q48" i="21"/>
  <c r="P48" i="21"/>
  <c r="E48" i="21"/>
  <c r="U47" i="21"/>
  <c r="T47" i="21"/>
  <c r="S47" i="21"/>
  <c r="R47" i="21"/>
  <c r="Q47" i="21"/>
  <c r="P47" i="21"/>
  <c r="E47" i="21"/>
  <c r="S46" i="21"/>
  <c r="R46" i="21"/>
  <c r="Q46" i="21"/>
  <c r="P46" i="21"/>
  <c r="E46" i="21"/>
  <c r="U46" i="21" s="1"/>
  <c r="U45" i="21"/>
  <c r="T45" i="21"/>
  <c r="S45" i="21"/>
  <c r="R45" i="21"/>
  <c r="Q45" i="21"/>
  <c r="P45" i="21"/>
  <c r="E45" i="21"/>
  <c r="S44" i="21"/>
  <c r="R44" i="21"/>
  <c r="Q44" i="21"/>
  <c r="P44" i="21"/>
  <c r="E44" i="21"/>
  <c r="U44" i="21" s="1"/>
  <c r="O42" i="21"/>
  <c r="N42" i="21"/>
  <c r="M42" i="21"/>
  <c r="S42" i="21" s="1"/>
  <c r="L42" i="21"/>
  <c r="R42" i="21" s="1"/>
  <c r="K42" i="21"/>
  <c r="J42" i="21"/>
  <c r="I42" i="21"/>
  <c r="H42" i="21"/>
  <c r="G42" i="21"/>
  <c r="F42" i="21"/>
  <c r="C42" i="21"/>
  <c r="E42" i="21" s="1"/>
  <c r="B42" i="21"/>
  <c r="T41" i="21"/>
  <c r="S41" i="21"/>
  <c r="R41" i="21"/>
  <c r="Q41" i="21"/>
  <c r="P41" i="21"/>
  <c r="E41" i="21"/>
  <c r="U41" i="21" s="1"/>
  <c r="T40" i="21"/>
  <c r="S40" i="21"/>
  <c r="R40" i="21"/>
  <c r="Q40" i="21"/>
  <c r="P40" i="21"/>
  <c r="E40" i="21"/>
  <c r="U40" i="21" s="1"/>
  <c r="S39" i="21"/>
  <c r="R39" i="21"/>
  <c r="Q39" i="21"/>
  <c r="P39" i="21"/>
  <c r="E39" i="21"/>
  <c r="T39" i="21" s="1"/>
  <c r="S38" i="21"/>
  <c r="R38" i="21"/>
  <c r="Q38" i="21"/>
  <c r="P38" i="21"/>
  <c r="E38" i="21"/>
  <c r="S37" i="21"/>
  <c r="R37" i="21"/>
  <c r="Q37" i="21"/>
  <c r="U37" i="21" s="1"/>
  <c r="P37" i="21"/>
  <c r="T37" i="21" s="1"/>
  <c r="E37" i="21"/>
  <c r="S35" i="21"/>
  <c r="O35" i="21"/>
  <c r="N35" i="21"/>
  <c r="R35" i="21" s="1"/>
  <c r="M35" i="21"/>
  <c r="L35" i="21"/>
  <c r="K35" i="21"/>
  <c r="J35" i="21"/>
  <c r="I35" i="21"/>
  <c r="H35" i="21"/>
  <c r="P35" i="21" s="1"/>
  <c r="G35" i="21"/>
  <c r="F35" i="21"/>
  <c r="C35" i="21"/>
  <c r="B35" i="21"/>
  <c r="E35" i="21" s="1"/>
  <c r="S34" i="21"/>
  <c r="R34" i="21"/>
  <c r="Q34" i="21"/>
  <c r="U34" i="21" s="1"/>
  <c r="P34" i="21"/>
  <c r="T34" i="21" s="1"/>
  <c r="E34" i="21"/>
  <c r="S32" i="21"/>
  <c r="O32" i="21"/>
  <c r="N32" i="21"/>
  <c r="M32" i="21"/>
  <c r="L32" i="21"/>
  <c r="R32" i="21" s="1"/>
  <c r="K32" i="21"/>
  <c r="J32" i="21"/>
  <c r="I32" i="21"/>
  <c r="H32" i="21"/>
  <c r="G32" i="21"/>
  <c r="F32" i="21"/>
  <c r="C32" i="21"/>
  <c r="B32" i="21"/>
  <c r="E32" i="21" s="1"/>
  <c r="U31" i="21"/>
  <c r="T31" i="21"/>
  <c r="S31" i="21"/>
  <c r="R31" i="21"/>
  <c r="Q31" i="21"/>
  <c r="P31" i="21"/>
  <c r="E31" i="21"/>
  <c r="U30" i="21"/>
  <c r="S30" i="21"/>
  <c r="R30" i="21"/>
  <c r="Q30" i="21"/>
  <c r="P30" i="21"/>
  <c r="E30" i="21"/>
  <c r="T30" i="21" s="1"/>
  <c r="T29" i="21"/>
  <c r="S29" i="21"/>
  <c r="R29" i="21"/>
  <c r="Q29" i="21"/>
  <c r="P29" i="21"/>
  <c r="E29" i="21"/>
  <c r="U29" i="21" s="1"/>
  <c r="U28" i="21"/>
  <c r="T28" i="21"/>
  <c r="S28" i="21"/>
  <c r="R28" i="21"/>
  <c r="Q28" i="21"/>
  <c r="P28" i="21"/>
  <c r="E28" i="21"/>
  <c r="V26" i="21"/>
  <c r="O26" i="21"/>
  <c r="N26" i="21"/>
  <c r="M26" i="21"/>
  <c r="L26" i="21"/>
  <c r="K26" i="21"/>
  <c r="J26" i="21"/>
  <c r="I26" i="21"/>
  <c r="H26" i="21"/>
  <c r="G26" i="21"/>
  <c r="F26" i="21"/>
  <c r="C26" i="21"/>
  <c r="B26" i="21"/>
  <c r="S25" i="21"/>
  <c r="R25" i="21"/>
  <c r="Q25" i="21"/>
  <c r="P25" i="21"/>
  <c r="E25" i="21"/>
  <c r="U25" i="21" s="1"/>
  <c r="U24" i="21"/>
  <c r="T24" i="21"/>
  <c r="S24" i="21"/>
  <c r="R24" i="21"/>
  <c r="Q24" i="21"/>
  <c r="P24" i="21"/>
  <c r="E24" i="21"/>
  <c r="S23" i="21"/>
  <c r="R23" i="21"/>
  <c r="Q23" i="21"/>
  <c r="P23" i="21"/>
  <c r="E23" i="21"/>
  <c r="U23" i="21" s="1"/>
  <c r="T22" i="21"/>
  <c r="S22" i="21"/>
  <c r="R22" i="21"/>
  <c r="Q22" i="21"/>
  <c r="P22" i="21"/>
  <c r="E22" i="21"/>
  <c r="U22" i="21" s="1"/>
  <c r="U21" i="21"/>
  <c r="S21" i="21"/>
  <c r="R21" i="21"/>
  <c r="Q21" i="21"/>
  <c r="P21" i="21"/>
  <c r="E21" i="21"/>
  <c r="T21" i="21" s="1"/>
  <c r="U20" i="21"/>
  <c r="T20" i="21"/>
  <c r="S20" i="21"/>
  <c r="R20" i="21"/>
  <c r="Q20" i="21"/>
  <c r="P20" i="21"/>
  <c r="E20" i="21"/>
  <c r="U19" i="21"/>
  <c r="T19" i="21"/>
  <c r="S19" i="21"/>
  <c r="R19" i="21"/>
  <c r="Q19" i="21"/>
  <c r="P19" i="21"/>
  <c r="E19" i="21"/>
  <c r="O17" i="21"/>
  <c r="N17" i="21"/>
  <c r="R17" i="21" s="1"/>
  <c r="M17" i="21"/>
  <c r="S17" i="21" s="1"/>
  <c r="L17" i="21"/>
  <c r="K17" i="21"/>
  <c r="J17" i="21"/>
  <c r="I17" i="21"/>
  <c r="Q17" i="21" s="1"/>
  <c r="H17" i="21"/>
  <c r="P17" i="21" s="1"/>
  <c r="G17" i="21"/>
  <c r="F17" i="21"/>
  <c r="E17" i="21"/>
  <c r="C17" i="21"/>
  <c r="B17" i="21"/>
  <c r="U16" i="21"/>
  <c r="T16" i="21"/>
  <c r="S16" i="21"/>
  <c r="R16" i="21"/>
  <c r="Q16" i="21"/>
  <c r="P16" i="21"/>
  <c r="E16" i="21"/>
  <c r="S15" i="21"/>
  <c r="R15" i="21"/>
  <c r="Q15" i="21"/>
  <c r="P15" i="21"/>
  <c r="E15" i="21"/>
  <c r="S14" i="21"/>
  <c r="R14" i="21"/>
  <c r="Q14" i="21"/>
  <c r="P14" i="21"/>
  <c r="E14" i="21"/>
  <c r="U14" i="21" s="1"/>
  <c r="U13" i="21"/>
  <c r="T13" i="21"/>
  <c r="S13" i="21"/>
  <c r="R13" i="21"/>
  <c r="Q13" i="21"/>
  <c r="P13" i="21"/>
  <c r="E13" i="21"/>
  <c r="U12" i="21"/>
  <c r="T12" i="21"/>
  <c r="S12" i="21"/>
  <c r="R12" i="21"/>
  <c r="Q12" i="21"/>
  <c r="P12" i="21"/>
  <c r="E12" i="21"/>
  <c r="T11" i="21"/>
  <c r="S11" i="21"/>
  <c r="R11" i="21"/>
  <c r="Q11" i="21"/>
  <c r="P11" i="21"/>
  <c r="E11" i="21"/>
  <c r="U11" i="21" s="1"/>
  <c r="S10" i="21"/>
  <c r="R10" i="21"/>
  <c r="Q10" i="21"/>
  <c r="P10" i="21"/>
  <c r="E10" i="21"/>
  <c r="S9" i="21"/>
  <c r="R9" i="21"/>
  <c r="Q9" i="21"/>
  <c r="P9" i="21"/>
  <c r="E9" i="21"/>
  <c r="U96" i="20"/>
  <c r="T96" i="20"/>
  <c r="S96" i="20"/>
  <c r="R96" i="20"/>
  <c r="Q96" i="20"/>
  <c r="P96" i="20"/>
  <c r="E96" i="20"/>
  <c r="T95" i="20"/>
  <c r="S95" i="20"/>
  <c r="R95" i="20"/>
  <c r="Q95" i="20"/>
  <c r="P95" i="20"/>
  <c r="E95" i="20"/>
  <c r="U95" i="20" s="1"/>
  <c r="T94" i="20"/>
  <c r="S94" i="20"/>
  <c r="R94" i="20"/>
  <c r="Q94" i="20"/>
  <c r="P94" i="20"/>
  <c r="E94" i="20"/>
  <c r="U94" i="20" s="1"/>
  <c r="U93" i="20"/>
  <c r="T93" i="20"/>
  <c r="S93" i="20"/>
  <c r="R93" i="20"/>
  <c r="Q93" i="20"/>
  <c r="P93" i="20"/>
  <c r="E93" i="20"/>
  <c r="S92" i="20"/>
  <c r="R92" i="20"/>
  <c r="Q92" i="20"/>
  <c r="P92" i="20"/>
  <c r="E92" i="20"/>
  <c r="U92" i="20" s="1"/>
  <c r="S91" i="20"/>
  <c r="R91" i="20"/>
  <c r="Q91" i="20"/>
  <c r="P91" i="20"/>
  <c r="E91" i="20"/>
  <c r="U91" i="20" s="1"/>
  <c r="U90" i="20"/>
  <c r="S90" i="20"/>
  <c r="R90" i="20"/>
  <c r="Q90" i="20"/>
  <c r="P90" i="20"/>
  <c r="E90" i="20"/>
  <c r="T90" i="20" s="1"/>
  <c r="U89" i="20"/>
  <c r="T89" i="20"/>
  <c r="S89" i="20"/>
  <c r="R89" i="20"/>
  <c r="Q89" i="20"/>
  <c r="P89" i="20"/>
  <c r="E89" i="20"/>
  <c r="U88" i="20"/>
  <c r="T88" i="20"/>
  <c r="S88" i="20"/>
  <c r="S87" i="20" s="1"/>
  <c r="R88" i="20"/>
  <c r="Q88" i="20"/>
  <c r="P88" i="20"/>
  <c r="E88" i="20"/>
  <c r="O75" i="20"/>
  <c r="N75" i="20"/>
  <c r="M75" i="20"/>
  <c r="L75" i="20"/>
  <c r="K75" i="20"/>
  <c r="J75" i="20"/>
  <c r="I75" i="20"/>
  <c r="H75" i="20"/>
  <c r="G75" i="20"/>
  <c r="F75" i="20"/>
  <c r="C75" i="20"/>
  <c r="B75" i="20"/>
  <c r="R74" i="20"/>
  <c r="O74" i="20"/>
  <c r="N74" i="20"/>
  <c r="M74" i="20"/>
  <c r="L74" i="20"/>
  <c r="K74" i="20"/>
  <c r="J74" i="20"/>
  <c r="I74" i="20"/>
  <c r="H74" i="20"/>
  <c r="G74" i="20"/>
  <c r="F74" i="20"/>
  <c r="C74" i="20"/>
  <c r="B74" i="20"/>
  <c r="E74" i="20" s="1"/>
  <c r="R73" i="20"/>
  <c r="O73" i="20"/>
  <c r="S73" i="20" s="1"/>
  <c r="N73" i="20"/>
  <c r="M73" i="20"/>
  <c r="L73" i="20"/>
  <c r="K73" i="20"/>
  <c r="J73" i="20"/>
  <c r="I73" i="20"/>
  <c r="H73" i="20"/>
  <c r="P73" i="20" s="1"/>
  <c r="G73" i="20"/>
  <c r="F73" i="20"/>
  <c r="C73" i="20"/>
  <c r="B73" i="20"/>
  <c r="E73" i="20" s="1"/>
  <c r="U72" i="20"/>
  <c r="S72" i="20"/>
  <c r="R72" i="20"/>
  <c r="Q72" i="20"/>
  <c r="P72" i="20"/>
  <c r="E72" i="20"/>
  <c r="T72" i="20" s="1"/>
  <c r="S71" i="20"/>
  <c r="R71" i="20"/>
  <c r="Q71" i="20"/>
  <c r="P71" i="20"/>
  <c r="E71" i="20"/>
  <c r="U71" i="20" s="1"/>
  <c r="O69" i="20"/>
  <c r="N69" i="20"/>
  <c r="M69" i="20"/>
  <c r="L69" i="20"/>
  <c r="K69" i="20"/>
  <c r="J69" i="20"/>
  <c r="I69" i="20"/>
  <c r="H69" i="20"/>
  <c r="G69" i="20"/>
  <c r="F69" i="20"/>
  <c r="C69" i="20"/>
  <c r="B69" i="20"/>
  <c r="O68" i="20"/>
  <c r="N68" i="20"/>
  <c r="M68" i="20"/>
  <c r="S68" i="20" s="1"/>
  <c r="L68" i="20"/>
  <c r="R68" i="20" s="1"/>
  <c r="K68" i="20"/>
  <c r="J68" i="20"/>
  <c r="I68" i="20"/>
  <c r="H68" i="20"/>
  <c r="G68" i="20"/>
  <c r="F68" i="20"/>
  <c r="C68" i="20"/>
  <c r="B68" i="20"/>
  <c r="S67" i="20"/>
  <c r="R67" i="20"/>
  <c r="Q67" i="20"/>
  <c r="P67" i="20"/>
  <c r="E67" i="20"/>
  <c r="T67" i="20" s="1"/>
  <c r="U66" i="20"/>
  <c r="S66" i="20"/>
  <c r="R66" i="20"/>
  <c r="Q66" i="20"/>
  <c r="P66" i="20"/>
  <c r="E66" i="20"/>
  <c r="T66" i="20" s="1"/>
  <c r="T65" i="20"/>
  <c r="S65" i="20"/>
  <c r="R65" i="20"/>
  <c r="Q65" i="20"/>
  <c r="P65" i="20"/>
  <c r="E65" i="20"/>
  <c r="U65" i="20" s="1"/>
  <c r="U64" i="20"/>
  <c r="T64" i="20"/>
  <c r="S64" i="20"/>
  <c r="R64" i="20"/>
  <c r="Q64" i="20"/>
  <c r="P64" i="20"/>
  <c r="E64" i="20"/>
  <c r="U63" i="20"/>
  <c r="T63" i="20"/>
  <c r="S63" i="20"/>
  <c r="R63" i="20"/>
  <c r="Q63" i="20"/>
  <c r="P63" i="20"/>
  <c r="E63" i="20"/>
  <c r="S61" i="20"/>
  <c r="R61" i="20"/>
  <c r="O61" i="20"/>
  <c r="N61" i="20"/>
  <c r="M61" i="20"/>
  <c r="L61" i="20"/>
  <c r="K61" i="20"/>
  <c r="J61" i="20"/>
  <c r="I61" i="20"/>
  <c r="H61" i="20"/>
  <c r="E61" i="20"/>
  <c r="C61" i="20"/>
  <c r="B61" i="20"/>
  <c r="S60" i="20"/>
  <c r="R60" i="20"/>
  <c r="Q60" i="20"/>
  <c r="P60" i="20"/>
  <c r="E60" i="20"/>
  <c r="U60" i="20" s="1"/>
  <c r="S59" i="20"/>
  <c r="R59" i="20"/>
  <c r="Q59" i="20"/>
  <c r="P59" i="20"/>
  <c r="E59" i="20"/>
  <c r="U59" i="20" s="1"/>
  <c r="S58" i="20"/>
  <c r="R58" i="20"/>
  <c r="Q58" i="20"/>
  <c r="P58" i="20"/>
  <c r="E58" i="20"/>
  <c r="T58" i="20" s="1"/>
  <c r="S57" i="20"/>
  <c r="R57" i="20"/>
  <c r="Q57" i="20"/>
  <c r="P57" i="20"/>
  <c r="E57" i="20"/>
  <c r="U57" i="20" s="1"/>
  <c r="S55" i="20"/>
  <c r="O55" i="20"/>
  <c r="N55" i="20"/>
  <c r="M55" i="20"/>
  <c r="L55" i="20"/>
  <c r="R55" i="20" s="1"/>
  <c r="K55" i="20"/>
  <c r="J55" i="20"/>
  <c r="I55" i="20"/>
  <c r="H55" i="20"/>
  <c r="G55" i="20"/>
  <c r="F55" i="20"/>
  <c r="C55" i="20"/>
  <c r="B55" i="20"/>
  <c r="U54" i="20"/>
  <c r="T54" i="20"/>
  <c r="S54" i="20"/>
  <c r="R54" i="20"/>
  <c r="Q54" i="20"/>
  <c r="P54" i="20"/>
  <c r="E54" i="20"/>
  <c r="U53" i="20"/>
  <c r="T53" i="20"/>
  <c r="S53" i="20"/>
  <c r="R53" i="20"/>
  <c r="Q53" i="20"/>
  <c r="P53" i="20"/>
  <c r="E53" i="20"/>
  <c r="S52" i="20"/>
  <c r="R52" i="20"/>
  <c r="Q52" i="20"/>
  <c r="P52" i="20"/>
  <c r="E52" i="20"/>
  <c r="U52" i="20" s="1"/>
  <c r="S51" i="20"/>
  <c r="R51" i="20"/>
  <c r="Q51" i="20"/>
  <c r="P51" i="20"/>
  <c r="E51" i="20"/>
  <c r="U50" i="20"/>
  <c r="T50" i="20"/>
  <c r="S50" i="20"/>
  <c r="R50" i="20"/>
  <c r="Q50" i="20"/>
  <c r="P50" i="20"/>
  <c r="E50" i="20"/>
  <c r="U49" i="20"/>
  <c r="S49" i="20"/>
  <c r="R49" i="20"/>
  <c r="Q49" i="20"/>
  <c r="P49" i="20"/>
  <c r="E49" i="20"/>
  <c r="T49" i="20" s="1"/>
  <c r="S48" i="20"/>
  <c r="R48" i="20"/>
  <c r="Q48" i="20"/>
  <c r="P48" i="20"/>
  <c r="E48" i="20"/>
  <c r="U48" i="20" s="1"/>
  <c r="U47" i="20"/>
  <c r="S47" i="20"/>
  <c r="R47" i="20"/>
  <c r="Q47" i="20"/>
  <c r="P47" i="20"/>
  <c r="E47" i="20"/>
  <c r="T47" i="20" s="1"/>
  <c r="S46" i="20"/>
  <c r="R46" i="20"/>
  <c r="Q46" i="20"/>
  <c r="P46" i="20"/>
  <c r="E46" i="20"/>
  <c r="U46" i="20" s="1"/>
  <c r="S45" i="20"/>
  <c r="R45" i="20"/>
  <c r="Q45" i="20"/>
  <c r="P45" i="20"/>
  <c r="E45" i="20"/>
  <c r="S44" i="20"/>
  <c r="R44" i="20"/>
  <c r="Q44" i="20"/>
  <c r="P44" i="20"/>
  <c r="E44" i="20"/>
  <c r="U44" i="20" s="1"/>
  <c r="O42" i="20"/>
  <c r="S42" i="20" s="1"/>
  <c r="N42" i="20"/>
  <c r="M42" i="20"/>
  <c r="L42" i="20"/>
  <c r="K42" i="20"/>
  <c r="J42" i="20"/>
  <c r="I42" i="20"/>
  <c r="H42" i="20"/>
  <c r="P42" i="20" s="1"/>
  <c r="G42" i="20"/>
  <c r="F42" i="20"/>
  <c r="C42" i="20"/>
  <c r="B42" i="20"/>
  <c r="E42" i="20" s="1"/>
  <c r="S41" i="20"/>
  <c r="R41" i="20"/>
  <c r="Q41" i="20"/>
  <c r="P41" i="20"/>
  <c r="E41" i="20"/>
  <c r="U41" i="20" s="1"/>
  <c r="U40" i="20"/>
  <c r="S40" i="20"/>
  <c r="R40" i="20"/>
  <c r="Q40" i="20"/>
  <c r="P40" i="20"/>
  <c r="E40" i="20"/>
  <c r="T40" i="20" s="1"/>
  <c r="U39" i="20"/>
  <c r="T39" i="20"/>
  <c r="S39" i="20"/>
  <c r="R39" i="20"/>
  <c r="Q39" i="20"/>
  <c r="P39" i="20"/>
  <c r="E39" i="20"/>
  <c r="U38" i="20"/>
  <c r="T38" i="20"/>
  <c r="S38" i="20"/>
  <c r="R38" i="20"/>
  <c r="Q38" i="20"/>
  <c r="P38" i="20"/>
  <c r="E38" i="20"/>
  <c r="T37" i="20"/>
  <c r="S37" i="20"/>
  <c r="R37" i="20"/>
  <c r="Q37" i="20"/>
  <c r="P37" i="20"/>
  <c r="E37" i="20"/>
  <c r="O35" i="20"/>
  <c r="N35" i="20"/>
  <c r="M35" i="20"/>
  <c r="S35" i="20" s="1"/>
  <c r="L35" i="20"/>
  <c r="K35" i="20"/>
  <c r="J35" i="20"/>
  <c r="I35" i="20"/>
  <c r="H35" i="20"/>
  <c r="P35" i="20" s="1"/>
  <c r="G35" i="20"/>
  <c r="F35" i="20"/>
  <c r="E35" i="20"/>
  <c r="C35" i="20"/>
  <c r="B35" i="20"/>
  <c r="S34" i="20"/>
  <c r="R34" i="20"/>
  <c r="Q34" i="20"/>
  <c r="P34" i="20"/>
  <c r="E34" i="20"/>
  <c r="O32" i="20"/>
  <c r="N32" i="20"/>
  <c r="M32" i="20"/>
  <c r="S32" i="20" s="1"/>
  <c r="L32" i="20"/>
  <c r="R32" i="20" s="1"/>
  <c r="K32" i="20"/>
  <c r="J32" i="20"/>
  <c r="I32" i="20"/>
  <c r="H32" i="20"/>
  <c r="G32" i="20"/>
  <c r="F32" i="20"/>
  <c r="C32" i="20"/>
  <c r="B32" i="20"/>
  <c r="E32" i="20" s="1"/>
  <c r="S31" i="20"/>
  <c r="R31" i="20"/>
  <c r="Q31" i="20"/>
  <c r="P31" i="20"/>
  <c r="E31" i="20"/>
  <c r="U31" i="20" s="1"/>
  <c r="U30" i="20"/>
  <c r="S30" i="20"/>
  <c r="R30" i="20"/>
  <c r="Q30" i="20"/>
  <c r="P30" i="20"/>
  <c r="E30" i="20"/>
  <c r="T30" i="20" s="1"/>
  <c r="U29" i="20"/>
  <c r="T29" i="20"/>
  <c r="S29" i="20"/>
  <c r="R29" i="20"/>
  <c r="Q29" i="20"/>
  <c r="P29" i="20"/>
  <c r="E29" i="20"/>
  <c r="S28" i="20"/>
  <c r="R28" i="20"/>
  <c r="Q28" i="20"/>
  <c r="P28" i="20"/>
  <c r="E28" i="20"/>
  <c r="U28" i="20" s="1"/>
  <c r="O26" i="20"/>
  <c r="N26" i="20"/>
  <c r="M26" i="20"/>
  <c r="S26" i="20" s="1"/>
  <c r="L26" i="20"/>
  <c r="K26" i="20"/>
  <c r="J26" i="20"/>
  <c r="I26" i="20"/>
  <c r="Q26" i="20" s="1"/>
  <c r="H26" i="20"/>
  <c r="G26" i="20"/>
  <c r="F26" i="20"/>
  <c r="C26" i="20"/>
  <c r="B26" i="20"/>
  <c r="E26" i="20" s="1"/>
  <c r="U25" i="20"/>
  <c r="T25" i="20"/>
  <c r="S25" i="20"/>
  <c r="R25" i="20"/>
  <c r="Q25" i="20"/>
  <c r="P25" i="20"/>
  <c r="E25" i="20"/>
  <c r="S24" i="20"/>
  <c r="R24" i="20"/>
  <c r="Q24" i="20"/>
  <c r="P24" i="20"/>
  <c r="E24" i="20"/>
  <c r="U24" i="20" s="1"/>
  <c r="S23" i="20"/>
  <c r="R23" i="20"/>
  <c r="Q23" i="20"/>
  <c r="P23" i="20"/>
  <c r="E23" i="20"/>
  <c r="U22" i="20"/>
  <c r="T22" i="20"/>
  <c r="S22" i="20"/>
  <c r="R22" i="20"/>
  <c r="Q22" i="20"/>
  <c r="P22" i="20"/>
  <c r="E22" i="20"/>
  <c r="U21" i="20"/>
  <c r="S21" i="20"/>
  <c r="R21" i="20"/>
  <c r="Q21" i="20"/>
  <c r="P21" i="20"/>
  <c r="E21" i="20"/>
  <c r="T21" i="20" s="1"/>
  <c r="T20" i="20"/>
  <c r="S20" i="20"/>
  <c r="R20" i="20"/>
  <c r="Q20" i="20"/>
  <c r="P20" i="20"/>
  <c r="E20" i="20"/>
  <c r="U20" i="20" s="1"/>
  <c r="U19" i="20"/>
  <c r="S19" i="20"/>
  <c r="R19" i="20"/>
  <c r="Q19" i="20"/>
  <c r="P19" i="20"/>
  <c r="E19" i="20"/>
  <c r="T19" i="20" s="1"/>
  <c r="O17" i="20"/>
  <c r="N17" i="20"/>
  <c r="M17" i="20"/>
  <c r="S17" i="20" s="1"/>
  <c r="L17" i="20"/>
  <c r="R17" i="20" s="1"/>
  <c r="K17" i="20"/>
  <c r="J17" i="20"/>
  <c r="I17" i="20"/>
  <c r="H17" i="20"/>
  <c r="P17" i="20" s="1"/>
  <c r="G17" i="20"/>
  <c r="F17" i="20"/>
  <c r="E17" i="20"/>
  <c r="C17" i="20"/>
  <c r="B17" i="20"/>
  <c r="S16" i="20"/>
  <c r="R16" i="20"/>
  <c r="Q16" i="20"/>
  <c r="P16" i="20"/>
  <c r="E16" i="20"/>
  <c r="S15" i="20"/>
  <c r="R15" i="20"/>
  <c r="Q15" i="20"/>
  <c r="P15" i="20"/>
  <c r="E15" i="20"/>
  <c r="U15" i="20" s="1"/>
  <c r="U14" i="20"/>
  <c r="S14" i="20"/>
  <c r="R14" i="20"/>
  <c r="Q14" i="20"/>
  <c r="P14" i="20"/>
  <c r="E14" i="20"/>
  <c r="T14" i="20" s="1"/>
  <c r="T13" i="20"/>
  <c r="S13" i="20"/>
  <c r="R13" i="20"/>
  <c r="Q13" i="20"/>
  <c r="P13" i="20"/>
  <c r="E13" i="20"/>
  <c r="U13" i="20" s="1"/>
  <c r="U12" i="20"/>
  <c r="T12" i="20"/>
  <c r="S12" i="20"/>
  <c r="R12" i="20"/>
  <c r="Q12" i="20"/>
  <c r="P12" i="20"/>
  <c r="E12" i="20"/>
  <c r="U11" i="20"/>
  <c r="T11" i="20"/>
  <c r="S11" i="20"/>
  <c r="R11" i="20"/>
  <c r="Q11" i="20"/>
  <c r="P11" i="20"/>
  <c r="E11" i="20"/>
  <c r="T10" i="20"/>
  <c r="S10" i="20"/>
  <c r="R10" i="20"/>
  <c r="Q10" i="20"/>
  <c r="U10" i="20" s="1"/>
  <c r="P10" i="20"/>
  <c r="E10" i="20"/>
  <c r="S9" i="20"/>
  <c r="R9" i="20"/>
  <c r="Q9" i="20"/>
  <c r="P9" i="20"/>
  <c r="E9" i="20"/>
  <c r="S96" i="19"/>
  <c r="R96" i="19"/>
  <c r="Q96" i="19"/>
  <c r="P96" i="19"/>
  <c r="E96" i="19"/>
  <c r="T96" i="19" s="1"/>
  <c r="T95" i="19"/>
  <c r="S95" i="19"/>
  <c r="R95" i="19"/>
  <c r="Q95" i="19"/>
  <c r="P95" i="19"/>
  <c r="E95" i="19"/>
  <c r="U95" i="19" s="1"/>
  <c r="U94" i="19"/>
  <c r="T94" i="19"/>
  <c r="S94" i="19"/>
  <c r="R94" i="19"/>
  <c r="Q94" i="19"/>
  <c r="P94" i="19"/>
  <c r="E94" i="19"/>
  <c r="U93" i="19"/>
  <c r="T93" i="19"/>
  <c r="S93" i="19"/>
  <c r="R93" i="19"/>
  <c r="Q93" i="19"/>
  <c r="P93" i="19"/>
  <c r="E93" i="19"/>
  <c r="U92" i="19"/>
  <c r="T92" i="19"/>
  <c r="S92" i="19"/>
  <c r="R92" i="19"/>
  <c r="Q92" i="19"/>
  <c r="P92" i="19"/>
  <c r="E92" i="19"/>
  <c r="S91" i="19"/>
  <c r="R91" i="19"/>
  <c r="Q91" i="19"/>
  <c r="P91" i="19"/>
  <c r="E91" i="19"/>
  <c r="U91" i="19" s="1"/>
  <c r="S90" i="19"/>
  <c r="R90" i="19"/>
  <c r="Q90" i="19"/>
  <c r="P90" i="19"/>
  <c r="E90" i="19"/>
  <c r="S89" i="19"/>
  <c r="R89" i="19"/>
  <c r="Q89" i="19"/>
  <c r="P89" i="19"/>
  <c r="E89" i="19"/>
  <c r="U89" i="19" s="1"/>
  <c r="U88" i="19"/>
  <c r="S88" i="19"/>
  <c r="R88" i="19"/>
  <c r="Q88" i="19"/>
  <c r="P88" i="19"/>
  <c r="E88" i="19"/>
  <c r="W75" i="19"/>
  <c r="V75" i="19"/>
  <c r="O75" i="19"/>
  <c r="N75" i="19"/>
  <c r="M75" i="19"/>
  <c r="L75" i="19"/>
  <c r="R75" i="19" s="1"/>
  <c r="K75" i="19"/>
  <c r="J75" i="19"/>
  <c r="I75" i="19"/>
  <c r="H75" i="19"/>
  <c r="G75" i="19"/>
  <c r="F75" i="19"/>
  <c r="C75" i="19"/>
  <c r="B75" i="19"/>
  <c r="O74" i="19"/>
  <c r="N74" i="19"/>
  <c r="M74" i="19"/>
  <c r="S74" i="19" s="1"/>
  <c r="L74" i="19"/>
  <c r="R74" i="19" s="1"/>
  <c r="K74" i="19"/>
  <c r="J74" i="19"/>
  <c r="I74" i="19"/>
  <c r="Q74" i="19" s="1"/>
  <c r="H74" i="19"/>
  <c r="P74" i="19" s="1"/>
  <c r="G74" i="19"/>
  <c r="F74" i="19"/>
  <c r="E74" i="19"/>
  <c r="C74" i="19"/>
  <c r="B74" i="19"/>
  <c r="O73" i="19"/>
  <c r="N73" i="19"/>
  <c r="R73" i="19" s="1"/>
  <c r="M73" i="19"/>
  <c r="S73" i="19" s="1"/>
  <c r="L73" i="19"/>
  <c r="K73" i="19"/>
  <c r="J73" i="19"/>
  <c r="I73" i="19"/>
  <c r="Q73" i="19" s="1"/>
  <c r="H73" i="19"/>
  <c r="G73" i="19"/>
  <c r="F73" i="19"/>
  <c r="E73" i="19"/>
  <c r="C73" i="19"/>
  <c r="B73" i="19"/>
  <c r="U72" i="19"/>
  <c r="T72" i="19"/>
  <c r="S72" i="19"/>
  <c r="R72" i="19"/>
  <c r="Q72" i="19"/>
  <c r="P72" i="19"/>
  <c r="E72" i="19"/>
  <c r="S71" i="19"/>
  <c r="R71" i="19"/>
  <c r="Q71" i="19"/>
  <c r="P71" i="19"/>
  <c r="E71" i="19"/>
  <c r="U71" i="19" s="1"/>
  <c r="W69" i="19"/>
  <c r="V69" i="19"/>
  <c r="O69" i="19"/>
  <c r="N69" i="19"/>
  <c r="M69" i="19"/>
  <c r="L69" i="19"/>
  <c r="K69" i="19"/>
  <c r="J69" i="19"/>
  <c r="I69" i="19"/>
  <c r="H69" i="19"/>
  <c r="G69" i="19"/>
  <c r="F69" i="19"/>
  <c r="C69" i="19"/>
  <c r="B69" i="19"/>
  <c r="O68" i="19"/>
  <c r="N68" i="19"/>
  <c r="M68" i="19"/>
  <c r="S68" i="19" s="1"/>
  <c r="L68" i="19"/>
  <c r="R68" i="19" s="1"/>
  <c r="K68" i="19"/>
  <c r="J68" i="19"/>
  <c r="I68" i="19"/>
  <c r="H68" i="19"/>
  <c r="P68" i="19" s="1"/>
  <c r="G68" i="19"/>
  <c r="F68" i="19"/>
  <c r="C68" i="19"/>
  <c r="B68" i="19"/>
  <c r="E68" i="19" s="1"/>
  <c r="U67" i="19"/>
  <c r="T67" i="19"/>
  <c r="S67" i="19"/>
  <c r="R67" i="19"/>
  <c r="Q67" i="19"/>
  <c r="P67" i="19"/>
  <c r="E67" i="19"/>
  <c r="U66" i="19"/>
  <c r="T66" i="19"/>
  <c r="S66" i="19"/>
  <c r="R66" i="19"/>
  <c r="Q66" i="19"/>
  <c r="P66" i="19"/>
  <c r="E66" i="19"/>
  <c r="S65" i="19"/>
  <c r="R65" i="19"/>
  <c r="Q65" i="19"/>
  <c r="P65" i="19"/>
  <c r="E65" i="19"/>
  <c r="U65" i="19" s="1"/>
  <c r="S64" i="19"/>
  <c r="R64" i="19"/>
  <c r="Q64" i="19"/>
  <c r="P64" i="19"/>
  <c r="E64" i="19"/>
  <c r="U64" i="19" s="1"/>
  <c r="S63" i="19"/>
  <c r="R63" i="19"/>
  <c r="Q63" i="19"/>
  <c r="P63" i="19"/>
  <c r="E63" i="19"/>
  <c r="O61" i="19"/>
  <c r="N61" i="19"/>
  <c r="M61" i="19"/>
  <c r="S61" i="19" s="1"/>
  <c r="L61" i="19"/>
  <c r="R61" i="19" s="1"/>
  <c r="K61" i="19"/>
  <c r="J61" i="19"/>
  <c r="I61" i="19"/>
  <c r="H61" i="19"/>
  <c r="C61" i="19"/>
  <c r="B61" i="19"/>
  <c r="U60" i="19"/>
  <c r="S60" i="19"/>
  <c r="R60" i="19"/>
  <c r="Q60" i="19"/>
  <c r="P60" i="19"/>
  <c r="E60" i="19"/>
  <c r="T60" i="19" s="1"/>
  <c r="S59" i="19"/>
  <c r="R59" i="19"/>
  <c r="Q59" i="19"/>
  <c r="P59" i="19"/>
  <c r="E59" i="19"/>
  <c r="U59" i="19" s="1"/>
  <c r="U58" i="19"/>
  <c r="T58" i="19"/>
  <c r="S58" i="19"/>
  <c r="R58" i="19"/>
  <c r="Q58" i="19"/>
  <c r="P58" i="19"/>
  <c r="E58" i="19"/>
  <c r="U57" i="19"/>
  <c r="T57" i="19"/>
  <c r="S57" i="19"/>
  <c r="R57" i="19"/>
  <c r="Q57" i="19"/>
  <c r="P57" i="19"/>
  <c r="E57" i="19"/>
  <c r="O55" i="19"/>
  <c r="N55" i="19"/>
  <c r="M55" i="19"/>
  <c r="S55" i="19" s="1"/>
  <c r="L55" i="19"/>
  <c r="R55" i="19" s="1"/>
  <c r="K55" i="19"/>
  <c r="J55" i="19"/>
  <c r="I55" i="19"/>
  <c r="H55" i="19"/>
  <c r="G55" i="19"/>
  <c r="F55" i="19"/>
  <c r="C55" i="19"/>
  <c r="B55" i="19"/>
  <c r="U54" i="19"/>
  <c r="T54" i="19"/>
  <c r="S54" i="19"/>
  <c r="R54" i="19"/>
  <c r="Q54" i="19"/>
  <c r="P54" i="19"/>
  <c r="E54" i="19"/>
  <c r="U53" i="19"/>
  <c r="T53" i="19"/>
  <c r="S53" i="19"/>
  <c r="R53" i="19"/>
  <c r="Q53" i="19"/>
  <c r="P53" i="19"/>
  <c r="E53" i="19"/>
  <c r="S52" i="19"/>
  <c r="R52" i="19"/>
  <c r="Q52" i="19"/>
  <c r="P52" i="19"/>
  <c r="E52" i="19"/>
  <c r="U52" i="19" s="1"/>
  <c r="S51" i="19"/>
  <c r="R51" i="19"/>
  <c r="Q51" i="19"/>
  <c r="P51" i="19"/>
  <c r="E51" i="19"/>
  <c r="S50" i="19"/>
  <c r="R50" i="19"/>
  <c r="Q50" i="19"/>
  <c r="P50" i="19"/>
  <c r="E50" i="19"/>
  <c r="U50" i="19" s="1"/>
  <c r="U49" i="19"/>
  <c r="S49" i="19"/>
  <c r="R49" i="19"/>
  <c r="Q49" i="19"/>
  <c r="P49" i="19"/>
  <c r="E49" i="19"/>
  <c r="T49" i="19" s="1"/>
  <c r="S48" i="19"/>
  <c r="R48" i="19"/>
  <c r="Q48" i="19"/>
  <c r="P48" i="19"/>
  <c r="E48" i="19"/>
  <c r="U48" i="19" s="1"/>
  <c r="U47" i="19"/>
  <c r="S47" i="19"/>
  <c r="R47" i="19"/>
  <c r="Q47" i="19"/>
  <c r="P47" i="19"/>
  <c r="E47" i="19"/>
  <c r="T47" i="19" s="1"/>
  <c r="U46" i="19"/>
  <c r="T46" i="19"/>
  <c r="S46" i="19"/>
  <c r="R46" i="19"/>
  <c r="Q46" i="19"/>
  <c r="P46" i="19"/>
  <c r="E46" i="19"/>
  <c r="U45" i="19"/>
  <c r="T45" i="19"/>
  <c r="S45" i="19"/>
  <c r="R45" i="19"/>
  <c r="Q45" i="19"/>
  <c r="P45" i="19"/>
  <c r="E45" i="19"/>
  <c r="S44" i="19"/>
  <c r="R44" i="19"/>
  <c r="Q44" i="19"/>
  <c r="P44" i="19"/>
  <c r="E44" i="19"/>
  <c r="U44" i="19" s="1"/>
  <c r="O42" i="19"/>
  <c r="N42" i="19"/>
  <c r="M42" i="19"/>
  <c r="S42" i="19" s="1"/>
  <c r="L42" i="19"/>
  <c r="R42" i="19" s="1"/>
  <c r="K42" i="19"/>
  <c r="J42" i="19"/>
  <c r="I42" i="19"/>
  <c r="H42" i="19"/>
  <c r="G42" i="19"/>
  <c r="F42" i="19"/>
  <c r="C42" i="19"/>
  <c r="B42" i="19"/>
  <c r="E42" i="19" s="1"/>
  <c r="S41" i="19"/>
  <c r="R41" i="19"/>
  <c r="Q41" i="19"/>
  <c r="P41" i="19"/>
  <c r="E41" i="19"/>
  <c r="U41" i="19" s="1"/>
  <c r="S40" i="19"/>
  <c r="R40" i="19"/>
  <c r="Q40" i="19"/>
  <c r="P40" i="19"/>
  <c r="E40" i="19"/>
  <c r="S39" i="19"/>
  <c r="R39" i="19"/>
  <c r="Q39" i="19"/>
  <c r="P39" i="19"/>
  <c r="E39" i="19"/>
  <c r="U39" i="19" s="1"/>
  <c r="U38" i="19"/>
  <c r="S38" i="19"/>
  <c r="R38" i="19"/>
  <c r="Q38" i="19"/>
  <c r="P38" i="19"/>
  <c r="E38" i="19"/>
  <c r="T38" i="19" s="1"/>
  <c r="T37" i="19"/>
  <c r="S37" i="19"/>
  <c r="R37" i="19"/>
  <c r="Q37" i="19"/>
  <c r="P37" i="19"/>
  <c r="E37" i="19"/>
  <c r="U37" i="19" s="1"/>
  <c r="S35" i="19"/>
  <c r="Q35" i="19"/>
  <c r="O35" i="19"/>
  <c r="N35" i="19"/>
  <c r="M35" i="19"/>
  <c r="L35" i="19"/>
  <c r="R35" i="19" s="1"/>
  <c r="K35" i="19"/>
  <c r="J35" i="19"/>
  <c r="I35" i="19"/>
  <c r="H35" i="19"/>
  <c r="P35" i="19" s="1"/>
  <c r="G35" i="19"/>
  <c r="F35" i="19"/>
  <c r="C35" i="19"/>
  <c r="B35" i="19"/>
  <c r="E35" i="19" s="1"/>
  <c r="T34" i="19"/>
  <c r="S34" i="19"/>
  <c r="R34" i="19"/>
  <c r="Q34" i="19"/>
  <c r="P34" i="19"/>
  <c r="E34" i="19"/>
  <c r="U34" i="19" s="1"/>
  <c r="S32" i="19"/>
  <c r="O32" i="19"/>
  <c r="N32" i="19"/>
  <c r="M32" i="19"/>
  <c r="L32" i="19"/>
  <c r="R32" i="19" s="1"/>
  <c r="K32" i="19"/>
  <c r="J32" i="19"/>
  <c r="I32" i="19"/>
  <c r="Q32" i="19" s="1"/>
  <c r="H32" i="19"/>
  <c r="G32" i="19"/>
  <c r="F32" i="19"/>
  <c r="C32" i="19"/>
  <c r="B32" i="19"/>
  <c r="E32" i="19" s="1"/>
  <c r="T31" i="19"/>
  <c r="S31" i="19"/>
  <c r="R31" i="19"/>
  <c r="Q31" i="19"/>
  <c r="P31" i="19"/>
  <c r="E31" i="19"/>
  <c r="U31" i="19" s="1"/>
  <c r="U30" i="19"/>
  <c r="T30" i="19"/>
  <c r="S30" i="19"/>
  <c r="R30" i="19"/>
  <c r="Q30" i="19"/>
  <c r="P30" i="19"/>
  <c r="E30" i="19"/>
  <c r="U29" i="19"/>
  <c r="S29" i="19"/>
  <c r="R29" i="19"/>
  <c r="Q29" i="19"/>
  <c r="P29" i="19"/>
  <c r="E29" i="19"/>
  <c r="T29" i="19" s="1"/>
  <c r="T28" i="19"/>
  <c r="S28" i="19"/>
  <c r="R28" i="19"/>
  <c r="Q28" i="19"/>
  <c r="P28" i="19"/>
  <c r="E28" i="19"/>
  <c r="U28" i="19" s="1"/>
  <c r="W26" i="19"/>
  <c r="V26" i="19"/>
  <c r="R26" i="19"/>
  <c r="O26" i="19"/>
  <c r="N26" i="19"/>
  <c r="M26" i="19"/>
  <c r="S26" i="19" s="1"/>
  <c r="L26" i="19"/>
  <c r="K26" i="19"/>
  <c r="J26" i="19"/>
  <c r="I26" i="19"/>
  <c r="H26" i="19"/>
  <c r="P26" i="19" s="1"/>
  <c r="G26" i="19"/>
  <c r="F26" i="19"/>
  <c r="C26" i="19"/>
  <c r="B26" i="19"/>
  <c r="S25" i="19"/>
  <c r="R25" i="19"/>
  <c r="Q25" i="19"/>
  <c r="P25" i="19"/>
  <c r="E25" i="19"/>
  <c r="U25" i="19" s="1"/>
  <c r="U24" i="19"/>
  <c r="T24" i="19"/>
  <c r="S24" i="19"/>
  <c r="R24" i="19"/>
  <c r="Q24" i="19"/>
  <c r="P24" i="19"/>
  <c r="E24" i="19"/>
  <c r="T23" i="19"/>
  <c r="S23" i="19"/>
  <c r="R23" i="19"/>
  <c r="Q23" i="19"/>
  <c r="U23" i="19" s="1"/>
  <c r="P23" i="19"/>
  <c r="E23" i="19"/>
  <c r="S22" i="19"/>
  <c r="R22" i="19"/>
  <c r="Q22" i="19"/>
  <c r="P22" i="19"/>
  <c r="E22" i="19"/>
  <c r="U22" i="19" s="1"/>
  <c r="S21" i="19"/>
  <c r="R21" i="19"/>
  <c r="Q21" i="19"/>
  <c r="P21" i="19"/>
  <c r="E21" i="19"/>
  <c r="S20" i="19"/>
  <c r="R20" i="19"/>
  <c r="Q20" i="19"/>
  <c r="P20" i="19"/>
  <c r="E20" i="19"/>
  <c r="U20" i="19" s="1"/>
  <c r="U19" i="19"/>
  <c r="S19" i="19"/>
  <c r="R19" i="19"/>
  <c r="Q19" i="19"/>
  <c r="P19" i="19"/>
  <c r="E19" i="19"/>
  <c r="T19" i="19" s="1"/>
  <c r="R17" i="19"/>
  <c r="O17" i="19"/>
  <c r="N17" i="19"/>
  <c r="M17" i="19"/>
  <c r="S17" i="19" s="1"/>
  <c r="L17" i="19"/>
  <c r="K17" i="19"/>
  <c r="J17" i="19"/>
  <c r="I17" i="19"/>
  <c r="Q17" i="19" s="1"/>
  <c r="H17" i="19"/>
  <c r="G17" i="19"/>
  <c r="F17" i="19"/>
  <c r="E17" i="19"/>
  <c r="C17" i="19"/>
  <c r="B17" i="19"/>
  <c r="U16" i="19"/>
  <c r="S16" i="19"/>
  <c r="R16" i="19"/>
  <c r="Q16" i="19"/>
  <c r="P16" i="19"/>
  <c r="E16" i="19"/>
  <c r="T16" i="19" s="1"/>
  <c r="T15" i="19"/>
  <c r="S15" i="19"/>
  <c r="R15" i="19"/>
  <c r="Q15" i="19"/>
  <c r="P15" i="19"/>
  <c r="E15" i="19"/>
  <c r="U15" i="19" s="1"/>
  <c r="U14" i="19"/>
  <c r="T14" i="19"/>
  <c r="S14" i="19"/>
  <c r="R14" i="19"/>
  <c r="Q14" i="19"/>
  <c r="P14" i="19"/>
  <c r="E14" i="19"/>
  <c r="U13" i="19"/>
  <c r="T13" i="19"/>
  <c r="S13" i="19"/>
  <c r="R13" i="19"/>
  <c r="Q13" i="19"/>
  <c r="P13" i="19"/>
  <c r="E13" i="19"/>
  <c r="U12" i="19"/>
  <c r="T12" i="19"/>
  <c r="S12" i="19"/>
  <c r="R12" i="19"/>
  <c r="Q12" i="19"/>
  <c r="P12" i="19"/>
  <c r="E12" i="19"/>
  <c r="S11" i="19"/>
  <c r="R11" i="19"/>
  <c r="Q11" i="19"/>
  <c r="P11" i="19"/>
  <c r="E11" i="19"/>
  <c r="U11" i="19" s="1"/>
  <c r="S10" i="19"/>
  <c r="R10" i="19"/>
  <c r="Q10" i="19"/>
  <c r="P10" i="19"/>
  <c r="E10" i="19"/>
  <c r="S9" i="19"/>
  <c r="R9" i="19"/>
  <c r="Q9" i="19"/>
  <c r="P9" i="19"/>
  <c r="E9" i="19"/>
  <c r="U96" i="18"/>
  <c r="S96" i="18"/>
  <c r="R96" i="18"/>
  <c r="Q96" i="18"/>
  <c r="P96" i="18"/>
  <c r="E96" i="18"/>
  <c r="T96" i="18" s="1"/>
  <c r="T95" i="18"/>
  <c r="S95" i="18"/>
  <c r="R95" i="18"/>
  <c r="Q95" i="18"/>
  <c r="P95" i="18"/>
  <c r="E95" i="18"/>
  <c r="U95" i="18" s="1"/>
  <c r="U94" i="18"/>
  <c r="T94" i="18"/>
  <c r="S94" i="18"/>
  <c r="R94" i="18"/>
  <c r="Q94" i="18"/>
  <c r="P94" i="18"/>
  <c r="E94" i="18"/>
  <c r="U93" i="18"/>
  <c r="T93" i="18"/>
  <c r="S93" i="18"/>
  <c r="R93" i="18"/>
  <c r="Q93" i="18"/>
  <c r="P93" i="18"/>
  <c r="E93" i="18"/>
  <c r="U92" i="18"/>
  <c r="T92" i="18"/>
  <c r="S92" i="18"/>
  <c r="R92" i="18"/>
  <c r="Q92" i="18"/>
  <c r="P92" i="18"/>
  <c r="E92" i="18"/>
  <c r="S91" i="18"/>
  <c r="R91" i="18"/>
  <c r="Q91" i="18"/>
  <c r="P91" i="18"/>
  <c r="E91" i="18"/>
  <c r="U91" i="18" s="1"/>
  <c r="S90" i="18"/>
  <c r="R90" i="18"/>
  <c r="Q90" i="18"/>
  <c r="P90" i="18"/>
  <c r="E90" i="18"/>
  <c r="S89" i="18"/>
  <c r="R89" i="18"/>
  <c r="Q89" i="18"/>
  <c r="P89" i="18"/>
  <c r="E89" i="18"/>
  <c r="U89" i="18" s="1"/>
  <c r="U88" i="18"/>
  <c r="S88" i="18"/>
  <c r="R88" i="18"/>
  <c r="Q88" i="18"/>
  <c r="P88" i="18"/>
  <c r="P87" i="18" s="1"/>
  <c r="E88" i="18"/>
  <c r="R75" i="18"/>
  <c r="O75" i="18"/>
  <c r="N75" i="18"/>
  <c r="M75" i="18"/>
  <c r="L75" i="18"/>
  <c r="K75" i="18"/>
  <c r="J75" i="18"/>
  <c r="I75" i="18"/>
  <c r="H75" i="18"/>
  <c r="G75" i="18"/>
  <c r="F75" i="18"/>
  <c r="C75" i="18"/>
  <c r="B75" i="18"/>
  <c r="S74" i="18"/>
  <c r="O74" i="18"/>
  <c r="N74" i="18"/>
  <c r="M74" i="18"/>
  <c r="L74" i="18"/>
  <c r="R74" i="18" s="1"/>
  <c r="K74" i="18"/>
  <c r="J74" i="18"/>
  <c r="I74" i="18"/>
  <c r="H74" i="18"/>
  <c r="P74" i="18" s="1"/>
  <c r="G74" i="18"/>
  <c r="F74" i="18"/>
  <c r="C74" i="18"/>
  <c r="B74" i="18"/>
  <c r="E74" i="18" s="1"/>
  <c r="O73" i="18"/>
  <c r="N73" i="18"/>
  <c r="M73" i="18"/>
  <c r="L73" i="18"/>
  <c r="R73" i="18" s="1"/>
  <c r="K73" i="18"/>
  <c r="J73" i="18"/>
  <c r="I73" i="18"/>
  <c r="H73" i="18"/>
  <c r="P73" i="18" s="1"/>
  <c r="G73" i="18"/>
  <c r="F73" i="18"/>
  <c r="C73" i="18"/>
  <c r="E73" i="18" s="1"/>
  <c r="B73" i="18"/>
  <c r="S72" i="18"/>
  <c r="R72" i="18"/>
  <c r="Q72" i="18"/>
  <c r="P72" i="18"/>
  <c r="E72" i="18"/>
  <c r="S71" i="18"/>
  <c r="R71" i="18"/>
  <c r="Q71" i="18"/>
  <c r="P71" i="18"/>
  <c r="E71" i="18"/>
  <c r="O69" i="18"/>
  <c r="N69" i="18"/>
  <c r="M69" i="18"/>
  <c r="L69" i="18"/>
  <c r="K69" i="18"/>
  <c r="J69" i="18"/>
  <c r="I69" i="18"/>
  <c r="H69" i="18"/>
  <c r="G69" i="18"/>
  <c r="F69" i="18"/>
  <c r="C69" i="18"/>
  <c r="B69" i="18"/>
  <c r="O68" i="18"/>
  <c r="N68" i="18"/>
  <c r="M68" i="18"/>
  <c r="S68" i="18" s="1"/>
  <c r="L68" i="18"/>
  <c r="R68" i="18" s="1"/>
  <c r="K68" i="18"/>
  <c r="J68" i="18"/>
  <c r="I68" i="18"/>
  <c r="H68" i="18"/>
  <c r="G68" i="18"/>
  <c r="F68" i="18"/>
  <c r="C68" i="18"/>
  <c r="B68" i="18"/>
  <c r="S67" i="18"/>
  <c r="R67" i="18"/>
  <c r="Q67" i="18"/>
  <c r="P67" i="18"/>
  <c r="E67" i="18"/>
  <c r="S66" i="18"/>
  <c r="R66" i="18"/>
  <c r="Q66" i="18"/>
  <c r="P66" i="18"/>
  <c r="E66" i="18"/>
  <c r="U66" i="18" s="1"/>
  <c r="S65" i="18"/>
  <c r="R65" i="18"/>
  <c r="Q65" i="18"/>
  <c r="P65" i="18"/>
  <c r="E65" i="18"/>
  <c r="T65" i="18" s="1"/>
  <c r="S64" i="18"/>
  <c r="R64" i="18"/>
  <c r="Q64" i="18"/>
  <c r="P64" i="18"/>
  <c r="E64" i="18"/>
  <c r="U64" i="18" s="1"/>
  <c r="U63" i="18"/>
  <c r="T63" i="18"/>
  <c r="S63" i="18"/>
  <c r="R63" i="18"/>
  <c r="Q63" i="18"/>
  <c r="P63" i="18"/>
  <c r="E63" i="18"/>
  <c r="R61" i="18"/>
  <c r="O61" i="18"/>
  <c r="N61" i="18"/>
  <c r="M61" i="18"/>
  <c r="S61" i="18" s="1"/>
  <c r="L61" i="18"/>
  <c r="K61" i="18"/>
  <c r="J61" i="18"/>
  <c r="I61" i="18"/>
  <c r="H61" i="18"/>
  <c r="C61" i="18"/>
  <c r="B61" i="18"/>
  <c r="E61" i="18" s="1"/>
  <c r="U60" i="18"/>
  <c r="T60" i="18"/>
  <c r="S60" i="18"/>
  <c r="R60" i="18"/>
  <c r="Q60" i="18"/>
  <c r="P60" i="18"/>
  <c r="E60" i="18"/>
  <c r="S59" i="18"/>
  <c r="R59" i="18"/>
  <c r="Q59" i="18"/>
  <c r="P59" i="18"/>
  <c r="E59" i="18"/>
  <c r="U59" i="18" s="1"/>
  <c r="S58" i="18"/>
  <c r="R58" i="18"/>
  <c r="Q58" i="18"/>
  <c r="P58" i="18"/>
  <c r="E58" i="18"/>
  <c r="S57" i="18"/>
  <c r="R57" i="18"/>
  <c r="Q57" i="18"/>
  <c r="P57" i="18"/>
  <c r="E57" i="18"/>
  <c r="U57" i="18" s="1"/>
  <c r="O55" i="18"/>
  <c r="S55" i="18" s="1"/>
  <c r="N55" i="18"/>
  <c r="M55" i="18"/>
  <c r="L55" i="18"/>
  <c r="K55" i="18"/>
  <c r="J55" i="18"/>
  <c r="I55" i="18"/>
  <c r="H55" i="18"/>
  <c r="G55" i="18"/>
  <c r="F55" i="18"/>
  <c r="C55" i="18"/>
  <c r="B55" i="18"/>
  <c r="E55" i="18" s="1"/>
  <c r="S54" i="18"/>
  <c r="R54" i="18"/>
  <c r="Q54" i="18"/>
  <c r="P54" i="18"/>
  <c r="E54" i="18"/>
  <c r="U54" i="18" s="1"/>
  <c r="U53" i="18"/>
  <c r="S53" i="18"/>
  <c r="R53" i="18"/>
  <c r="Q53" i="18"/>
  <c r="P53" i="18"/>
  <c r="E53" i="18"/>
  <c r="T53" i="18" s="1"/>
  <c r="T52" i="18"/>
  <c r="S52" i="18"/>
  <c r="R52" i="18"/>
  <c r="Q52" i="18"/>
  <c r="P52" i="18"/>
  <c r="E52" i="18"/>
  <c r="U52" i="18" s="1"/>
  <c r="U51" i="18"/>
  <c r="T51" i="18"/>
  <c r="S51" i="18"/>
  <c r="R51" i="18"/>
  <c r="Q51" i="18"/>
  <c r="P51" i="18"/>
  <c r="E51" i="18"/>
  <c r="U50" i="18"/>
  <c r="T50" i="18"/>
  <c r="S50" i="18"/>
  <c r="R50" i="18"/>
  <c r="Q50" i="18"/>
  <c r="P50" i="18"/>
  <c r="E50" i="18"/>
  <c r="U49" i="18"/>
  <c r="T49" i="18"/>
  <c r="S49" i="18"/>
  <c r="R49" i="18"/>
  <c r="Q49" i="18"/>
  <c r="P49" i="18"/>
  <c r="E49" i="18"/>
  <c r="S48" i="18"/>
  <c r="R48" i="18"/>
  <c r="Q48" i="18"/>
  <c r="P48" i="18"/>
  <c r="E48" i="18"/>
  <c r="U48" i="18" s="1"/>
  <c r="S47" i="18"/>
  <c r="R47" i="18"/>
  <c r="Q47" i="18"/>
  <c r="P47" i="18"/>
  <c r="E47" i="18"/>
  <c r="S46" i="18"/>
  <c r="R46" i="18"/>
  <c r="Q46" i="18"/>
  <c r="P46" i="18"/>
  <c r="E46" i="18"/>
  <c r="U45" i="18"/>
  <c r="S45" i="18"/>
  <c r="R45" i="18"/>
  <c r="Q45" i="18"/>
  <c r="P45" i="18"/>
  <c r="E45" i="18"/>
  <c r="T44" i="18"/>
  <c r="S44" i="18"/>
  <c r="R44" i="18"/>
  <c r="Q44" i="18"/>
  <c r="P44" i="18"/>
  <c r="E44" i="18"/>
  <c r="U44" i="18" s="1"/>
  <c r="S42" i="18"/>
  <c r="O42" i="18"/>
  <c r="N42" i="18"/>
  <c r="M42" i="18"/>
  <c r="L42" i="18"/>
  <c r="R42" i="18" s="1"/>
  <c r="K42" i="18"/>
  <c r="J42" i="18"/>
  <c r="I42" i="18"/>
  <c r="Q42" i="18" s="1"/>
  <c r="H42" i="18"/>
  <c r="G42" i="18"/>
  <c r="F42" i="18"/>
  <c r="C42" i="18"/>
  <c r="B42" i="18"/>
  <c r="E42" i="18" s="1"/>
  <c r="S41" i="18"/>
  <c r="R41" i="18"/>
  <c r="Q41" i="18"/>
  <c r="P41" i="18"/>
  <c r="E41" i="18"/>
  <c r="U41" i="18" s="1"/>
  <c r="U40" i="18"/>
  <c r="T40" i="18"/>
  <c r="S40" i="18"/>
  <c r="R40" i="18"/>
  <c r="Q40" i="18"/>
  <c r="P40" i="18"/>
  <c r="E40" i="18"/>
  <c r="S39" i="18"/>
  <c r="R39" i="18"/>
  <c r="Q39" i="18"/>
  <c r="P39" i="18"/>
  <c r="E39" i="18"/>
  <c r="U39" i="18" s="1"/>
  <c r="U38" i="18"/>
  <c r="T38" i="18"/>
  <c r="S38" i="18"/>
  <c r="R38" i="18"/>
  <c r="Q38" i="18"/>
  <c r="P38" i="18"/>
  <c r="E38" i="18"/>
  <c r="S37" i="18"/>
  <c r="R37" i="18"/>
  <c r="Q37" i="18"/>
  <c r="P37" i="18"/>
  <c r="E37" i="18"/>
  <c r="U37" i="18" s="1"/>
  <c r="O35" i="18"/>
  <c r="N35" i="18"/>
  <c r="M35" i="18"/>
  <c r="S35" i="18" s="1"/>
  <c r="L35" i="18"/>
  <c r="R35" i="18" s="1"/>
  <c r="K35" i="18"/>
  <c r="J35" i="18"/>
  <c r="I35" i="18"/>
  <c r="H35" i="18"/>
  <c r="P35" i="18" s="1"/>
  <c r="G35" i="18"/>
  <c r="F35" i="18"/>
  <c r="E35" i="18"/>
  <c r="C35" i="18"/>
  <c r="B35" i="18"/>
  <c r="S34" i="18"/>
  <c r="R34" i="18"/>
  <c r="Q34" i="18"/>
  <c r="P34" i="18"/>
  <c r="E34" i="18"/>
  <c r="U34" i="18" s="1"/>
  <c r="O32" i="18"/>
  <c r="N32" i="18"/>
  <c r="M32" i="18"/>
  <c r="L32" i="18"/>
  <c r="R32" i="18" s="1"/>
  <c r="K32" i="18"/>
  <c r="J32" i="18"/>
  <c r="I32" i="18"/>
  <c r="H32" i="18"/>
  <c r="G32" i="18"/>
  <c r="F32" i="18"/>
  <c r="C32" i="18"/>
  <c r="B32" i="18"/>
  <c r="E32" i="18" s="1"/>
  <c r="S31" i="18"/>
  <c r="R31" i="18"/>
  <c r="Q31" i="18"/>
  <c r="P31" i="18"/>
  <c r="E31" i="18"/>
  <c r="U31" i="18" s="1"/>
  <c r="S30" i="18"/>
  <c r="R30" i="18"/>
  <c r="Q30" i="18"/>
  <c r="P30" i="18"/>
  <c r="E30" i="18"/>
  <c r="S29" i="18"/>
  <c r="R29" i="18"/>
  <c r="Q29" i="18"/>
  <c r="P29" i="18"/>
  <c r="E29" i="18"/>
  <c r="U29" i="18" s="1"/>
  <c r="U28" i="18"/>
  <c r="S28" i="18"/>
  <c r="R28" i="18"/>
  <c r="Q28" i="18"/>
  <c r="P28" i="18"/>
  <c r="E28" i="18"/>
  <c r="T28" i="18" s="1"/>
  <c r="O26" i="18"/>
  <c r="N26" i="18"/>
  <c r="R26" i="18" s="1"/>
  <c r="M26" i="18"/>
  <c r="L26" i="18"/>
  <c r="K26" i="18"/>
  <c r="J26" i="18"/>
  <c r="I26" i="18"/>
  <c r="H26" i="18"/>
  <c r="G26" i="18"/>
  <c r="F26" i="18"/>
  <c r="C26" i="18"/>
  <c r="B26" i="18"/>
  <c r="E26" i="18" s="1"/>
  <c r="U25" i="18"/>
  <c r="S25" i="18"/>
  <c r="R25" i="18"/>
  <c r="Q25" i="18"/>
  <c r="P25" i="18"/>
  <c r="E25" i="18"/>
  <c r="T25" i="18" s="1"/>
  <c r="S24" i="18"/>
  <c r="R24" i="18"/>
  <c r="Q24" i="18"/>
  <c r="P24" i="18"/>
  <c r="E24" i="18"/>
  <c r="U24" i="18" s="1"/>
  <c r="U23" i="18"/>
  <c r="T23" i="18"/>
  <c r="S23" i="18"/>
  <c r="R23" i="18"/>
  <c r="Q23" i="18"/>
  <c r="P23" i="18"/>
  <c r="E23" i="18"/>
  <c r="U22" i="18"/>
  <c r="T22" i="18"/>
  <c r="S22" i="18"/>
  <c r="R22" i="18"/>
  <c r="Q22" i="18"/>
  <c r="P22" i="18"/>
  <c r="E22" i="18"/>
  <c r="U21" i="18"/>
  <c r="T21" i="18"/>
  <c r="S21" i="18"/>
  <c r="R21" i="18"/>
  <c r="Q21" i="18"/>
  <c r="P21" i="18"/>
  <c r="E21" i="18"/>
  <c r="S20" i="18"/>
  <c r="R20" i="18"/>
  <c r="Q20" i="18"/>
  <c r="P20" i="18"/>
  <c r="E20" i="18"/>
  <c r="U20" i="18" s="1"/>
  <c r="S19" i="18"/>
  <c r="R19" i="18"/>
  <c r="Q19" i="18"/>
  <c r="P19" i="18"/>
  <c r="E19" i="18"/>
  <c r="O17" i="18"/>
  <c r="N17" i="18"/>
  <c r="M17" i="18"/>
  <c r="L17" i="18"/>
  <c r="R17" i="18" s="1"/>
  <c r="K17" i="18"/>
  <c r="J17" i="18"/>
  <c r="I17" i="18"/>
  <c r="H17" i="18"/>
  <c r="G17" i="18"/>
  <c r="F17" i="18"/>
  <c r="C17" i="18"/>
  <c r="E17" i="18" s="1"/>
  <c r="B17" i="18"/>
  <c r="S16" i="18"/>
  <c r="R16" i="18"/>
  <c r="Q16" i="18"/>
  <c r="P16" i="18"/>
  <c r="E16" i="18"/>
  <c r="S15" i="18"/>
  <c r="R15" i="18"/>
  <c r="Q15" i="18"/>
  <c r="P15" i="18"/>
  <c r="E15" i="18"/>
  <c r="U15" i="18" s="1"/>
  <c r="U14" i="18"/>
  <c r="S14" i="18"/>
  <c r="R14" i="18"/>
  <c r="Q14" i="18"/>
  <c r="P14" i="18"/>
  <c r="E14" i="18"/>
  <c r="T14" i="18" s="1"/>
  <c r="T13" i="18"/>
  <c r="S13" i="18"/>
  <c r="R13" i="18"/>
  <c r="Q13" i="18"/>
  <c r="P13" i="18"/>
  <c r="E13" i="18"/>
  <c r="U13" i="18" s="1"/>
  <c r="U12" i="18"/>
  <c r="T12" i="18"/>
  <c r="S12" i="18"/>
  <c r="R12" i="18"/>
  <c r="Q12" i="18"/>
  <c r="P12" i="18"/>
  <c r="E12" i="18"/>
  <c r="U11" i="18"/>
  <c r="T11" i="18"/>
  <c r="S11" i="18"/>
  <c r="R11" i="18"/>
  <c r="Q11" i="18"/>
  <c r="P11" i="18"/>
  <c r="E11" i="18"/>
  <c r="T10" i="18"/>
  <c r="S10" i="18"/>
  <c r="R10" i="18"/>
  <c r="Q10" i="18"/>
  <c r="U10" i="18" s="1"/>
  <c r="P10" i="18"/>
  <c r="E10" i="18"/>
  <c r="S9" i="18"/>
  <c r="R9" i="18"/>
  <c r="Q9" i="18"/>
  <c r="P9" i="18"/>
  <c r="E9" i="18"/>
  <c r="U9" i="18" s="1"/>
  <c r="S96" i="17"/>
  <c r="R96" i="17"/>
  <c r="Q96" i="17"/>
  <c r="P96" i="17"/>
  <c r="E96" i="17"/>
  <c r="S95" i="17"/>
  <c r="R95" i="17"/>
  <c r="Q95" i="17"/>
  <c r="P95" i="17"/>
  <c r="E95" i="17"/>
  <c r="U94" i="17"/>
  <c r="S94" i="17"/>
  <c r="R94" i="17"/>
  <c r="Q94" i="17"/>
  <c r="P94" i="17"/>
  <c r="E94" i="17"/>
  <c r="T94" i="17" s="1"/>
  <c r="U93" i="17"/>
  <c r="T93" i="17"/>
  <c r="S93" i="17"/>
  <c r="R93" i="17"/>
  <c r="Q93" i="17"/>
  <c r="P93" i="17"/>
  <c r="E93" i="17"/>
  <c r="U92" i="17"/>
  <c r="T92" i="17"/>
  <c r="S92" i="17"/>
  <c r="R92" i="17"/>
  <c r="Q92" i="17"/>
  <c r="P92" i="17"/>
  <c r="E92" i="17"/>
  <c r="U91" i="17"/>
  <c r="T91" i="17"/>
  <c r="S91" i="17"/>
  <c r="R91" i="17"/>
  <c r="Q91" i="17"/>
  <c r="P91" i="17"/>
  <c r="E91" i="17"/>
  <c r="U90" i="17"/>
  <c r="T90" i="17"/>
  <c r="S90" i="17"/>
  <c r="R90" i="17"/>
  <c r="Q90" i="17"/>
  <c r="P90" i="17"/>
  <c r="E90" i="17"/>
  <c r="S89" i="17"/>
  <c r="R89" i="17"/>
  <c r="Q89" i="17"/>
  <c r="P89" i="17"/>
  <c r="E89" i="17"/>
  <c r="U89" i="17" s="1"/>
  <c r="S88" i="17"/>
  <c r="R88" i="17"/>
  <c r="R87" i="17" s="1"/>
  <c r="Q88" i="17"/>
  <c r="P88" i="17"/>
  <c r="E88" i="17"/>
  <c r="O75" i="17"/>
  <c r="N75" i="17"/>
  <c r="M75" i="17"/>
  <c r="L75" i="17"/>
  <c r="K75" i="17"/>
  <c r="J75" i="17"/>
  <c r="I75" i="17"/>
  <c r="H75" i="17"/>
  <c r="G75" i="17"/>
  <c r="F75" i="17"/>
  <c r="C75" i="17"/>
  <c r="B75" i="17"/>
  <c r="O74" i="17"/>
  <c r="N74" i="17"/>
  <c r="M74" i="17"/>
  <c r="L74" i="17"/>
  <c r="K74" i="17"/>
  <c r="J74" i="17"/>
  <c r="I74" i="17"/>
  <c r="Q74" i="17" s="1"/>
  <c r="H74" i="17"/>
  <c r="P74" i="17" s="1"/>
  <c r="G74" i="17"/>
  <c r="F74" i="17"/>
  <c r="E74" i="17"/>
  <c r="C74" i="17"/>
  <c r="B74" i="17"/>
  <c r="O73" i="17"/>
  <c r="N73" i="17"/>
  <c r="R73" i="17" s="1"/>
  <c r="M73" i="17"/>
  <c r="S73" i="17" s="1"/>
  <c r="L73" i="17"/>
  <c r="K73" i="17"/>
  <c r="J73" i="17"/>
  <c r="I73" i="17"/>
  <c r="Q73" i="17" s="1"/>
  <c r="H73" i="17"/>
  <c r="P73" i="17" s="1"/>
  <c r="G73" i="17"/>
  <c r="F73" i="17"/>
  <c r="E73" i="17"/>
  <c r="C73" i="17"/>
  <c r="B73" i="17"/>
  <c r="U72" i="17"/>
  <c r="T72" i="17"/>
  <c r="S72" i="17"/>
  <c r="R72" i="17"/>
  <c r="Q72" i="17"/>
  <c r="P72" i="17"/>
  <c r="E72" i="17"/>
  <c r="S71" i="17"/>
  <c r="R71" i="17"/>
  <c r="Q71" i="17"/>
  <c r="P71" i="17"/>
  <c r="E71" i="17"/>
  <c r="O69" i="17"/>
  <c r="N69" i="17"/>
  <c r="M69" i="17"/>
  <c r="L69" i="17"/>
  <c r="K69" i="17"/>
  <c r="J69" i="17"/>
  <c r="I69" i="17"/>
  <c r="H69" i="17"/>
  <c r="G69" i="17"/>
  <c r="F69" i="17"/>
  <c r="E69" i="17"/>
  <c r="C69" i="17"/>
  <c r="B69" i="17"/>
  <c r="O68" i="17"/>
  <c r="N68" i="17"/>
  <c r="M68" i="17"/>
  <c r="S68" i="17" s="1"/>
  <c r="L68" i="17"/>
  <c r="R68" i="17" s="1"/>
  <c r="K68" i="17"/>
  <c r="J68" i="17"/>
  <c r="I68" i="17"/>
  <c r="H68" i="17"/>
  <c r="G68" i="17"/>
  <c r="F68" i="17"/>
  <c r="C68" i="17"/>
  <c r="E68" i="17" s="1"/>
  <c r="B68" i="17"/>
  <c r="U67" i="17"/>
  <c r="T67" i="17"/>
  <c r="S67" i="17"/>
  <c r="R67" i="17"/>
  <c r="Q67" i="17"/>
  <c r="P67" i="17"/>
  <c r="E67" i="17"/>
  <c r="S66" i="17"/>
  <c r="R66" i="17"/>
  <c r="Q66" i="17"/>
  <c r="P66" i="17"/>
  <c r="E66" i="17"/>
  <c r="U66" i="17" s="1"/>
  <c r="S65" i="17"/>
  <c r="R65" i="17"/>
  <c r="Q65" i="17"/>
  <c r="P65" i="17"/>
  <c r="E65" i="17"/>
  <c r="S64" i="17"/>
  <c r="R64" i="17"/>
  <c r="Q64" i="17"/>
  <c r="P64" i="17"/>
  <c r="E64" i="17"/>
  <c r="S63" i="17"/>
  <c r="R63" i="17"/>
  <c r="Q63" i="17"/>
  <c r="P63" i="17"/>
  <c r="E63" i="17"/>
  <c r="U63" i="17" s="1"/>
  <c r="O61" i="17"/>
  <c r="N61" i="17"/>
  <c r="M61" i="17"/>
  <c r="S61" i="17" s="1"/>
  <c r="L61" i="17"/>
  <c r="R61" i="17" s="1"/>
  <c r="K61" i="17"/>
  <c r="J61" i="17"/>
  <c r="I61" i="17"/>
  <c r="H61" i="17"/>
  <c r="C61" i="17"/>
  <c r="B61" i="17"/>
  <c r="E61" i="17" s="1"/>
  <c r="U60" i="17"/>
  <c r="T60" i="17"/>
  <c r="S60" i="17"/>
  <c r="R60" i="17"/>
  <c r="Q60" i="17"/>
  <c r="P60" i="17"/>
  <c r="E60" i="17"/>
  <c r="U59" i="17"/>
  <c r="T59" i="17"/>
  <c r="S59" i="17"/>
  <c r="R59" i="17"/>
  <c r="Q59" i="17"/>
  <c r="P59" i="17"/>
  <c r="E59" i="17"/>
  <c r="T58" i="17"/>
  <c r="S58" i="17"/>
  <c r="R58" i="17"/>
  <c r="Q58" i="17"/>
  <c r="P58" i="17"/>
  <c r="E58" i="17"/>
  <c r="U58" i="17" s="1"/>
  <c r="S57" i="17"/>
  <c r="R57" i="17"/>
  <c r="Q57" i="17"/>
  <c r="P57" i="17"/>
  <c r="E57" i="17"/>
  <c r="U57" i="17" s="1"/>
  <c r="O55" i="17"/>
  <c r="N55" i="17"/>
  <c r="M55" i="17"/>
  <c r="S55" i="17" s="1"/>
  <c r="L55" i="17"/>
  <c r="R55" i="17" s="1"/>
  <c r="K55" i="17"/>
  <c r="J55" i="17"/>
  <c r="I55" i="17"/>
  <c r="H55" i="17"/>
  <c r="G55" i="17"/>
  <c r="F55" i="17"/>
  <c r="C55" i="17"/>
  <c r="B55" i="17"/>
  <c r="E55" i="17" s="1"/>
  <c r="S54" i="17"/>
  <c r="R54" i="17"/>
  <c r="Q54" i="17"/>
  <c r="P54" i="17"/>
  <c r="E54" i="17"/>
  <c r="U54" i="17" s="1"/>
  <c r="S53" i="17"/>
  <c r="R53" i="17"/>
  <c r="Q53" i="17"/>
  <c r="P53" i="17"/>
  <c r="E53" i="17"/>
  <c r="S52" i="17"/>
  <c r="R52" i="17"/>
  <c r="Q52" i="17"/>
  <c r="P52" i="17"/>
  <c r="E52" i="17"/>
  <c r="U51" i="17"/>
  <c r="S51" i="17"/>
  <c r="R51" i="17"/>
  <c r="Q51" i="17"/>
  <c r="P51" i="17"/>
  <c r="E51" i="17"/>
  <c r="T51" i="17" s="1"/>
  <c r="S50" i="17"/>
  <c r="R50" i="17"/>
  <c r="Q50" i="17"/>
  <c r="P50" i="17"/>
  <c r="E50" i="17"/>
  <c r="U50" i="17" s="1"/>
  <c r="S49" i="17"/>
  <c r="R49" i="17"/>
  <c r="Q49" i="17"/>
  <c r="P49" i="17"/>
  <c r="E49" i="17"/>
  <c r="T49" i="17" s="1"/>
  <c r="U48" i="17"/>
  <c r="T48" i="17"/>
  <c r="S48" i="17"/>
  <c r="R48" i="17"/>
  <c r="Q48" i="17"/>
  <c r="P48" i="17"/>
  <c r="E48" i="17"/>
  <c r="S47" i="17"/>
  <c r="R47" i="17"/>
  <c r="Q47" i="17"/>
  <c r="P47" i="17"/>
  <c r="E47" i="17"/>
  <c r="U47" i="17" s="1"/>
  <c r="S46" i="17"/>
  <c r="R46" i="17"/>
  <c r="Q46" i="17"/>
  <c r="P46" i="17"/>
  <c r="E46" i="17"/>
  <c r="U46" i="17" s="1"/>
  <c r="S45" i="17"/>
  <c r="R45" i="17"/>
  <c r="Q45" i="17"/>
  <c r="P45" i="17"/>
  <c r="E45" i="17"/>
  <c r="S44" i="17"/>
  <c r="R44" i="17"/>
  <c r="Q44" i="17"/>
  <c r="P44" i="17"/>
  <c r="E44" i="17"/>
  <c r="S42" i="17"/>
  <c r="O42" i="17"/>
  <c r="N42" i="17"/>
  <c r="M42" i="17"/>
  <c r="L42" i="17"/>
  <c r="K42" i="17"/>
  <c r="J42" i="17"/>
  <c r="I42" i="17"/>
  <c r="Q42" i="17" s="1"/>
  <c r="H42" i="17"/>
  <c r="G42" i="17"/>
  <c r="F42" i="17"/>
  <c r="C42" i="17"/>
  <c r="B42" i="17"/>
  <c r="E42" i="17" s="1"/>
  <c r="S41" i="17"/>
  <c r="R41" i="17"/>
  <c r="Q41" i="17"/>
  <c r="P41" i="17"/>
  <c r="E41" i="17"/>
  <c r="S40" i="17"/>
  <c r="R40" i="17"/>
  <c r="Q40" i="17"/>
  <c r="P40" i="17"/>
  <c r="E40" i="17"/>
  <c r="S39" i="17"/>
  <c r="R39" i="17"/>
  <c r="Q39" i="17"/>
  <c r="P39" i="17"/>
  <c r="E39" i="17"/>
  <c r="U38" i="17"/>
  <c r="T38" i="17"/>
  <c r="S38" i="17"/>
  <c r="R38" i="17"/>
  <c r="Q38" i="17"/>
  <c r="P38" i="17"/>
  <c r="E38" i="17"/>
  <c r="U37" i="17"/>
  <c r="T37" i="17"/>
  <c r="S37" i="17"/>
  <c r="R37" i="17"/>
  <c r="Q37" i="17"/>
  <c r="P37" i="17"/>
  <c r="E37" i="17"/>
  <c r="R35" i="17"/>
  <c r="O35" i="17"/>
  <c r="S35" i="17" s="1"/>
  <c r="N35" i="17"/>
  <c r="M35" i="17"/>
  <c r="L35" i="17"/>
  <c r="K35" i="17"/>
  <c r="J35" i="17"/>
  <c r="I35" i="17"/>
  <c r="Q35" i="17" s="1"/>
  <c r="H35" i="17"/>
  <c r="P35" i="17" s="1"/>
  <c r="G35" i="17"/>
  <c r="F35" i="17"/>
  <c r="C35" i="17"/>
  <c r="B35" i="17"/>
  <c r="E35" i="17" s="1"/>
  <c r="U34" i="17"/>
  <c r="T34" i="17"/>
  <c r="S34" i="17"/>
  <c r="R34" i="17"/>
  <c r="Q34" i="17"/>
  <c r="P34" i="17"/>
  <c r="E34" i="17"/>
  <c r="S32" i="17"/>
  <c r="R32" i="17"/>
  <c r="O32" i="17"/>
  <c r="N32" i="17"/>
  <c r="M32" i="17"/>
  <c r="L32" i="17"/>
  <c r="K32" i="17"/>
  <c r="J32" i="17"/>
  <c r="I32" i="17"/>
  <c r="Q32" i="17" s="1"/>
  <c r="H32" i="17"/>
  <c r="G32" i="17"/>
  <c r="F32" i="17"/>
  <c r="C32" i="17"/>
  <c r="B32" i="17"/>
  <c r="E32" i="17" s="1"/>
  <c r="U31" i="17"/>
  <c r="T31" i="17"/>
  <c r="S31" i="17"/>
  <c r="R31" i="17"/>
  <c r="Q31" i="17"/>
  <c r="P31" i="17"/>
  <c r="E31" i="17"/>
  <c r="U30" i="17"/>
  <c r="T30" i="17"/>
  <c r="S30" i="17"/>
  <c r="R30" i="17"/>
  <c r="Q30" i="17"/>
  <c r="P30" i="17"/>
  <c r="E30" i="17"/>
  <c r="S29" i="17"/>
  <c r="R29" i="17"/>
  <c r="Q29" i="17"/>
  <c r="P29" i="17"/>
  <c r="E29" i="17"/>
  <c r="U29" i="17" s="1"/>
  <c r="S28" i="17"/>
  <c r="R28" i="17"/>
  <c r="Q28" i="17"/>
  <c r="P28" i="17"/>
  <c r="E28" i="17"/>
  <c r="O26" i="17"/>
  <c r="N26" i="17"/>
  <c r="M26" i="17"/>
  <c r="S26" i="17" s="1"/>
  <c r="L26" i="17"/>
  <c r="K26" i="17"/>
  <c r="J26" i="17"/>
  <c r="I26" i="17"/>
  <c r="H26" i="17"/>
  <c r="G26" i="17"/>
  <c r="F26" i="17"/>
  <c r="C26" i="17"/>
  <c r="E26" i="17" s="1"/>
  <c r="B26" i="17"/>
  <c r="S25" i="17"/>
  <c r="R25" i="17"/>
  <c r="Q25" i="17"/>
  <c r="P25" i="17"/>
  <c r="E25" i="17"/>
  <c r="S24" i="17"/>
  <c r="R24" i="17"/>
  <c r="Q24" i="17"/>
  <c r="P24" i="17"/>
  <c r="E24" i="17"/>
  <c r="S23" i="17"/>
  <c r="R23" i="17"/>
  <c r="Q23" i="17"/>
  <c r="P23" i="17"/>
  <c r="E23" i="17"/>
  <c r="S22" i="17"/>
  <c r="R22" i="17"/>
  <c r="Q22" i="17"/>
  <c r="P22" i="17"/>
  <c r="E22" i="17"/>
  <c r="U21" i="17"/>
  <c r="T21" i="17"/>
  <c r="S21" i="17"/>
  <c r="R21" i="17"/>
  <c r="Q21" i="17"/>
  <c r="P21" i="17"/>
  <c r="E21" i="17"/>
  <c r="U20" i="17"/>
  <c r="T20" i="17"/>
  <c r="S20" i="17"/>
  <c r="R20" i="17"/>
  <c r="Q20" i="17"/>
  <c r="P20" i="17"/>
  <c r="E20" i="17"/>
  <c r="U19" i="17"/>
  <c r="T19" i="17"/>
  <c r="S19" i="17"/>
  <c r="R19" i="17"/>
  <c r="Q19" i="17"/>
  <c r="P19" i="17"/>
  <c r="E19" i="17"/>
  <c r="O17" i="17"/>
  <c r="N17" i="17"/>
  <c r="R17" i="17" s="1"/>
  <c r="M17" i="17"/>
  <c r="L17" i="17"/>
  <c r="K17" i="17"/>
  <c r="J17" i="17"/>
  <c r="I17" i="17"/>
  <c r="Q17" i="17" s="1"/>
  <c r="H17" i="17"/>
  <c r="G17" i="17"/>
  <c r="F17" i="17"/>
  <c r="E17" i="17"/>
  <c r="C17" i="17"/>
  <c r="B17" i="17"/>
  <c r="T16" i="17"/>
  <c r="S16" i="17"/>
  <c r="R16" i="17"/>
  <c r="Q16" i="17"/>
  <c r="U16" i="17" s="1"/>
  <c r="P16" i="17"/>
  <c r="E16" i="17"/>
  <c r="S15" i="17"/>
  <c r="R15" i="17"/>
  <c r="Q15" i="17"/>
  <c r="P15" i="17"/>
  <c r="E15" i="17"/>
  <c r="U15" i="17" s="1"/>
  <c r="S14" i="17"/>
  <c r="R14" i="17"/>
  <c r="Q14" i="17"/>
  <c r="P14" i="17"/>
  <c r="E14" i="17"/>
  <c r="S13" i="17"/>
  <c r="R13" i="17"/>
  <c r="Q13" i="17"/>
  <c r="P13" i="17"/>
  <c r="E13" i="17"/>
  <c r="S12" i="17"/>
  <c r="R12" i="17"/>
  <c r="Q12" i="17"/>
  <c r="P12" i="17"/>
  <c r="E12" i="17"/>
  <c r="T12" i="17" s="1"/>
  <c r="U11" i="17"/>
  <c r="T11" i="17"/>
  <c r="S11" i="17"/>
  <c r="R11" i="17"/>
  <c r="Q11" i="17"/>
  <c r="P11" i="17"/>
  <c r="E11" i="17"/>
  <c r="U10" i="17"/>
  <c r="T10" i="17"/>
  <c r="S10" i="17"/>
  <c r="R10" i="17"/>
  <c r="Q10" i="17"/>
  <c r="P10" i="17"/>
  <c r="E10" i="17"/>
  <c r="U9" i="17"/>
  <c r="T9" i="17"/>
  <c r="S9" i="17"/>
  <c r="R9" i="17"/>
  <c r="Q9" i="17"/>
  <c r="P9" i="17"/>
  <c r="E9" i="17"/>
  <c r="U96" i="16"/>
  <c r="T96" i="16"/>
  <c r="S96" i="16"/>
  <c r="R96" i="16"/>
  <c r="Q96" i="16"/>
  <c r="P96" i="16"/>
  <c r="E96" i="16"/>
  <c r="S95" i="16"/>
  <c r="R95" i="16"/>
  <c r="Q95" i="16"/>
  <c r="P95" i="16"/>
  <c r="E95" i="16"/>
  <c r="U95" i="16" s="1"/>
  <c r="S94" i="16"/>
  <c r="R94" i="16"/>
  <c r="Q94" i="16"/>
  <c r="P94" i="16"/>
  <c r="E94" i="16"/>
  <c r="S93" i="16"/>
  <c r="R93" i="16"/>
  <c r="Q93" i="16"/>
  <c r="P93" i="16"/>
  <c r="E93" i="16"/>
  <c r="S92" i="16"/>
  <c r="R92" i="16"/>
  <c r="Q92" i="16"/>
  <c r="P92" i="16"/>
  <c r="E92" i="16"/>
  <c r="U91" i="16"/>
  <c r="S91" i="16"/>
  <c r="R91" i="16"/>
  <c r="Q91" i="16"/>
  <c r="P91" i="16"/>
  <c r="E91" i="16"/>
  <c r="T91" i="16" s="1"/>
  <c r="U90" i="16"/>
  <c r="T90" i="16"/>
  <c r="S90" i="16"/>
  <c r="R90" i="16"/>
  <c r="Q90" i="16"/>
  <c r="P90" i="16"/>
  <c r="E90" i="16"/>
  <c r="U89" i="16"/>
  <c r="T89" i="16"/>
  <c r="S89" i="16"/>
  <c r="R89" i="16"/>
  <c r="Q89" i="16"/>
  <c r="P89" i="16"/>
  <c r="E89" i="16"/>
  <c r="U88" i="16"/>
  <c r="T88" i="16"/>
  <c r="S88" i="16"/>
  <c r="R88" i="16"/>
  <c r="R87" i="16" s="1"/>
  <c r="Q88" i="16"/>
  <c r="P88" i="16"/>
  <c r="E88" i="16"/>
  <c r="O75" i="16"/>
  <c r="N75" i="16"/>
  <c r="M75" i="16"/>
  <c r="L75" i="16"/>
  <c r="K75" i="16"/>
  <c r="J75" i="16"/>
  <c r="I75" i="16"/>
  <c r="H75" i="16"/>
  <c r="G75" i="16"/>
  <c r="F75" i="16"/>
  <c r="C75" i="16"/>
  <c r="B75" i="16"/>
  <c r="R74" i="16"/>
  <c r="O74" i="16"/>
  <c r="S74" i="16" s="1"/>
  <c r="N74" i="16"/>
  <c r="M74" i="16"/>
  <c r="L74" i="16"/>
  <c r="K74" i="16"/>
  <c r="J74" i="16"/>
  <c r="I74" i="16"/>
  <c r="Q74" i="16" s="1"/>
  <c r="H74" i="16"/>
  <c r="P74" i="16" s="1"/>
  <c r="G74" i="16"/>
  <c r="F74" i="16"/>
  <c r="C74" i="16"/>
  <c r="B74" i="16"/>
  <c r="E74" i="16" s="1"/>
  <c r="S73" i="16"/>
  <c r="R73" i="16"/>
  <c r="O73" i="16"/>
  <c r="N73" i="16"/>
  <c r="M73" i="16"/>
  <c r="L73" i="16"/>
  <c r="K73" i="16"/>
  <c r="J73" i="16"/>
  <c r="I73" i="16"/>
  <c r="Q73" i="16" s="1"/>
  <c r="H73" i="16"/>
  <c r="P73" i="16" s="1"/>
  <c r="G73" i="16"/>
  <c r="F73" i="16"/>
  <c r="C73" i="16"/>
  <c r="B73" i="16"/>
  <c r="E73" i="16" s="1"/>
  <c r="U72" i="16"/>
  <c r="T72" i="16"/>
  <c r="S72" i="16"/>
  <c r="R72" i="16"/>
  <c r="Q72" i="16"/>
  <c r="P72" i="16"/>
  <c r="E72" i="16"/>
  <c r="U71" i="16"/>
  <c r="T71" i="16"/>
  <c r="S71" i="16"/>
  <c r="R71" i="16"/>
  <c r="Q71" i="16"/>
  <c r="P71" i="16"/>
  <c r="E71" i="16"/>
  <c r="O69" i="16"/>
  <c r="N69" i="16"/>
  <c r="M69" i="16"/>
  <c r="L69" i="16"/>
  <c r="K69" i="16"/>
  <c r="J69" i="16"/>
  <c r="I69" i="16"/>
  <c r="H69" i="16"/>
  <c r="G69" i="16"/>
  <c r="F69" i="16"/>
  <c r="C69" i="16"/>
  <c r="B69" i="16"/>
  <c r="S68" i="16"/>
  <c r="O68" i="16"/>
  <c r="N68" i="16"/>
  <c r="M68" i="16"/>
  <c r="L68" i="16"/>
  <c r="R68" i="16" s="1"/>
  <c r="K68" i="16"/>
  <c r="J68" i="16"/>
  <c r="I68" i="16"/>
  <c r="H68" i="16"/>
  <c r="G68" i="16"/>
  <c r="F68" i="16"/>
  <c r="C68" i="16"/>
  <c r="B68" i="16"/>
  <c r="E68" i="16" s="1"/>
  <c r="U67" i="16"/>
  <c r="T67" i="16"/>
  <c r="S67" i="16"/>
  <c r="R67" i="16"/>
  <c r="Q67" i="16"/>
  <c r="P67" i="16"/>
  <c r="E67" i="16"/>
  <c r="U66" i="16"/>
  <c r="T66" i="16"/>
  <c r="S66" i="16"/>
  <c r="R66" i="16"/>
  <c r="Q66" i="16"/>
  <c r="P66" i="16"/>
  <c r="E66" i="16"/>
  <c r="S65" i="16"/>
  <c r="R65" i="16"/>
  <c r="Q65" i="16"/>
  <c r="P65" i="16"/>
  <c r="E65" i="16"/>
  <c r="U65" i="16" s="1"/>
  <c r="S64" i="16"/>
  <c r="R64" i="16"/>
  <c r="Q64" i="16"/>
  <c r="P64" i="16"/>
  <c r="E64" i="16"/>
  <c r="U64" i="16" s="1"/>
  <c r="S63" i="16"/>
  <c r="R63" i="16"/>
  <c r="Q63" i="16"/>
  <c r="P63" i="16"/>
  <c r="E63" i="16"/>
  <c r="O61" i="16"/>
  <c r="N61" i="16"/>
  <c r="M61" i="16"/>
  <c r="S61" i="16" s="1"/>
  <c r="L61" i="16"/>
  <c r="R61" i="16" s="1"/>
  <c r="K61" i="16"/>
  <c r="J61" i="16"/>
  <c r="I61" i="16"/>
  <c r="H61" i="16"/>
  <c r="C61" i="16"/>
  <c r="B61" i="16"/>
  <c r="E61" i="16" s="1"/>
  <c r="S60" i="16"/>
  <c r="R60" i="16"/>
  <c r="Q60" i="16"/>
  <c r="P60" i="16"/>
  <c r="E60" i="16"/>
  <c r="T60" i="16" s="1"/>
  <c r="U59" i="16"/>
  <c r="S59" i="16"/>
  <c r="R59" i="16"/>
  <c r="Q59" i="16"/>
  <c r="P59" i="16"/>
  <c r="E59" i="16"/>
  <c r="T59" i="16" s="1"/>
  <c r="U58" i="16"/>
  <c r="S58" i="16"/>
  <c r="R58" i="16"/>
  <c r="Q58" i="16"/>
  <c r="P58" i="16"/>
  <c r="E58" i="16"/>
  <c r="T58" i="16" s="1"/>
  <c r="U57" i="16"/>
  <c r="T57" i="16"/>
  <c r="S57" i="16"/>
  <c r="R57" i="16"/>
  <c r="Q57" i="16"/>
  <c r="P57" i="16"/>
  <c r="E57" i="16"/>
  <c r="R55" i="16"/>
  <c r="O55" i="16"/>
  <c r="N55" i="16"/>
  <c r="M55" i="16"/>
  <c r="S55" i="16" s="1"/>
  <c r="L55" i="16"/>
  <c r="K55" i="16"/>
  <c r="J55" i="16"/>
  <c r="I55" i="16"/>
  <c r="H55" i="16"/>
  <c r="G55" i="16"/>
  <c r="F55" i="16"/>
  <c r="C55" i="16"/>
  <c r="B55" i="16"/>
  <c r="U54" i="16"/>
  <c r="T54" i="16"/>
  <c r="S54" i="16"/>
  <c r="R54" i="16"/>
  <c r="Q54" i="16"/>
  <c r="P54" i="16"/>
  <c r="E54" i="16"/>
  <c r="U53" i="16"/>
  <c r="T53" i="16"/>
  <c r="S53" i="16"/>
  <c r="R53" i="16"/>
  <c r="Q53" i="16"/>
  <c r="P53" i="16"/>
  <c r="E53" i="16"/>
  <c r="S52" i="16"/>
  <c r="R52" i="16"/>
  <c r="Q52" i="16"/>
  <c r="P52" i="16"/>
  <c r="E52" i="16"/>
  <c r="S51" i="16"/>
  <c r="R51" i="16"/>
  <c r="Q51" i="16"/>
  <c r="P51" i="16"/>
  <c r="E51" i="16"/>
  <c r="S50" i="16"/>
  <c r="R50" i="16"/>
  <c r="Q50" i="16"/>
  <c r="P50" i="16"/>
  <c r="E50" i="16"/>
  <c r="T50" i="16" s="1"/>
  <c r="S49" i="16"/>
  <c r="R49" i="16"/>
  <c r="Q49" i="16"/>
  <c r="P49" i="16"/>
  <c r="E49" i="16"/>
  <c r="S48" i="16"/>
  <c r="R48" i="16"/>
  <c r="Q48" i="16"/>
  <c r="P48" i="16"/>
  <c r="E48" i="16"/>
  <c r="S47" i="16"/>
  <c r="R47" i="16"/>
  <c r="Q47" i="16"/>
  <c r="P47" i="16"/>
  <c r="E47" i="16"/>
  <c r="U47" i="16" s="1"/>
  <c r="U46" i="16"/>
  <c r="T46" i="16"/>
  <c r="S46" i="16"/>
  <c r="R46" i="16"/>
  <c r="Q46" i="16"/>
  <c r="P46" i="16"/>
  <c r="E46" i="16"/>
  <c r="U45" i="16"/>
  <c r="T45" i="16"/>
  <c r="S45" i="16"/>
  <c r="R45" i="16"/>
  <c r="Q45" i="16"/>
  <c r="P45" i="16"/>
  <c r="E45" i="16"/>
  <c r="S44" i="16"/>
  <c r="R44" i="16"/>
  <c r="Q44" i="16"/>
  <c r="P44" i="16"/>
  <c r="E44" i="16"/>
  <c r="O42" i="16"/>
  <c r="N42" i="16"/>
  <c r="M42" i="16"/>
  <c r="L42" i="16"/>
  <c r="K42" i="16"/>
  <c r="J42" i="16"/>
  <c r="I42" i="16"/>
  <c r="H42" i="16"/>
  <c r="G42" i="16"/>
  <c r="F42" i="16"/>
  <c r="C42" i="16"/>
  <c r="E42" i="16" s="1"/>
  <c r="B42" i="16"/>
  <c r="S41" i="16"/>
  <c r="R41" i="16"/>
  <c r="Q41" i="16"/>
  <c r="P41" i="16"/>
  <c r="E41" i="16"/>
  <c r="S40" i="16"/>
  <c r="R40" i="16"/>
  <c r="Q40" i="16"/>
  <c r="P40" i="16"/>
  <c r="E40" i="16"/>
  <c r="S39" i="16"/>
  <c r="R39" i="16"/>
  <c r="Q39" i="16"/>
  <c r="P39" i="16"/>
  <c r="E39" i="16"/>
  <c r="U38" i="16"/>
  <c r="S38" i="16"/>
  <c r="R38" i="16"/>
  <c r="Q38" i="16"/>
  <c r="P38" i="16"/>
  <c r="E38" i="16"/>
  <c r="T38" i="16" s="1"/>
  <c r="U37" i="16"/>
  <c r="T37" i="16"/>
  <c r="S37" i="16"/>
  <c r="R37" i="16"/>
  <c r="Q37" i="16"/>
  <c r="P37" i="16"/>
  <c r="E37" i="16"/>
  <c r="S35" i="16"/>
  <c r="R35" i="16"/>
  <c r="Q35" i="16"/>
  <c r="O35" i="16"/>
  <c r="N35" i="16"/>
  <c r="M35" i="16"/>
  <c r="L35" i="16"/>
  <c r="K35" i="16"/>
  <c r="J35" i="16"/>
  <c r="I35" i="16"/>
  <c r="H35" i="16"/>
  <c r="G35" i="16"/>
  <c r="F35" i="16"/>
  <c r="C35" i="16"/>
  <c r="B35" i="16"/>
  <c r="E35" i="16" s="1"/>
  <c r="U34" i="16"/>
  <c r="T34" i="16"/>
  <c r="S34" i="16"/>
  <c r="R34" i="16"/>
  <c r="Q34" i="16"/>
  <c r="P34" i="16"/>
  <c r="E34" i="16"/>
  <c r="S32" i="16"/>
  <c r="R32" i="16"/>
  <c r="O32" i="16"/>
  <c r="N32" i="16"/>
  <c r="M32" i="16"/>
  <c r="L32" i="16"/>
  <c r="K32" i="16"/>
  <c r="J32" i="16"/>
  <c r="I32" i="16"/>
  <c r="H32" i="16"/>
  <c r="G32" i="16"/>
  <c r="F32" i="16"/>
  <c r="C32" i="16"/>
  <c r="B32" i="16"/>
  <c r="S31" i="16"/>
  <c r="R31" i="16"/>
  <c r="Q31" i="16"/>
  <c r="P31" i="16"/>
  <c r="E31" i="16"/>
  <c r="U31" i="16" s="1"/>
  <c r="U30" i="16"/>
  <c r="T30" i="16"/>
  <c r="S30" i="16"/>
  <c r="R30" i="16"/>
  <c r="Q30" i="16"/>
  <c r="P30" i="16"/>
  <c r="E30" i="16"/>
  <c r="U29" i="16"/>
  <c r="T29" i="16"/>
  <c r="S29" i="16"/>
  <c r="R29" i="16"/>
  <c r="Q29" i="16"/>
  <c r="P29" i="16"/>
  <c r="E29" i="16"/>
  <c r="U28" i="16"/>
  <c r="T28" i="16"/>
  <c r="S28" i="16"/>
  <c r="R28" i="16"/>
  <c r="Q28" i="16"/>
  <c r="P28" i="16"/>
  <c r="E28" i="16"/>
  <c r="O26" i="16"/>
  <c r="N26" i="16"/>
  <c r="R26" i="16" s="1"/>
  <c r="M26" i="16"/>
  <c r="L26" i="16"/>
  <c r="K26" i="16"/>
  <c r="J26" i="16"/>
  <c r="I26" i="16"/>
  <c r="H26" i="16"/>
  <c r="G26" i="16"/>
  <c r="F26" i="16"/>
  <c r="C26" i="16"/>
  <c r="B26" i="16"/>
  <c r="E26" i="16" s="1"/>
  <c r="S25" i="16"/>
  <c r="R25" i="16"/>
  <c r="Q25" i="16"/>
  <c r="P25" i="16"/>
  <c r="E25" i="16"/>
  <c r="T25" i="16" s="1"/>
  <c r="S24" i="16"/>
  <c r="R24" i="16"/>
  <c r="Q24" i="16"/>
  <c r="P24" i="16"/>
  <c r="E24" i="16"/>
  <c r="S23" i="16"/>
  <c r="R23" i="16"/>
  <c r="Q23" i="16"/>
  <c r="P23" i="16"/>
  <c r="E23" i="16"/>
  <c r="S22" i="16"/>
  <c r="R22" i="16"/>
  <c r="Q22" i="16"/>
  <c r="P22" i="16"/>
  <c r="E22" i="16"/>
  <c r="T22" i="16" s="1"/>
  <c r="U21" i="16"/>
  <c r="T21" i="16"/>
  <c r="S21" i="16"/>
  <c r="R21" i="16"/>
  <c r="Q21" i="16"/>
  <c r="P21" i="16"/>
  <c r="E21" i="16"/>
  <c r="U20" i="16"/>
  <c r="T20" i="16"/>
  <c r="S20" i="16"/>
  <c r="R20" i="16"/>
  <c r="Q20" i="16"/>
  <c r="P20" i="16"/>
  <c r="E20" i="16"/>
  <c r="U19" i="16"/>
  <c r="T19" i="16"/>
  <c r="S19" i="16"/>
  <c r="R19" i="16"/>
  <c r="Q19" i="16"/>
  <c r="P19" i="16"/>
  <c r="E19" i="16"/>
  <c r="R17" i="16"/>
  <c r="O17" i="16"/>
  <c r="S17" i="16" s="1"/>
  <c r="N17" i="16"/>
  <c r="M17" i="16"/>
  <c r="L17" i="16"/>
  <c r="K17" i="16"/>
  <c r="J17" i="16"/>
  <c r="I17" i="16"/>
  <c r="Q17" i="16" s="1"/>
  <c r="H17" i="16"/>
  <c r="P17" i="16" s="1"/>
  <c r="G17" i="16"/>
  <c r="F17" i="16"/>
  <c r="C17" i="16"/>
  <c r="B17" i="16"/>
  <c r="E17" i="16" s="1"/>
  <c r="U16" i="16"/>
  <c r="T16" i="16"/>
  <c r="S16" i="16"/>
  <c r="R16" i="16"/>
  <c r="Q16" i="16"/>
  <c r="P16" i="16"/>
  <c r="E16" i="16"/>
  <c r="U15" i="16"/>
  <c r="T15" i="16"/>
  <c r="S15" i="16"/>
  <c r="R15" i="16"/>
  <c r="Q15" i="16"/>
  <c r="P15" i="16"/>
  <c r="E15" i="16"/>
  <c r="U14" i="16"/>
  <c r="T14" i="16"/>
  <c r="S14" i="16"/>
  <c r="R14" i="16"/>
  <c r="Q14" i="16"/>
  <c r="P14" i="16"/>
  <c r="E14" i="16"/>
  <c r="S13" i="16"/>
  <c r="R13" i="16"/>
  <c r="Q13" i="16"/>
  <c r="P13" i="16"/>
  <c r="E13" i="16"/>
  <c r="S12" i="16"/>
  <c r="R12" i="16"/>
  <c r="Q12" i="16"/>
  <c r="P12" i="16"/>
  <c r="E12" i="16"/>
  <c r="S11" i="16"/>
  <c r="R11" i="16"/>
  <c r="Q11" i="16"/>
  <c r="P11" i="16"/>
  <c r="E11" i="16"/>
  <c r="S10" i="16"/>
  <c r="R10" i="16"/>
  <c r="Q10" i="16"/>
  <c r="P10" i="16"/>
  <c r="E10" i="16"/>
  <c r="U9" i="16"/>
  <c r="S9" i="16"/>
  <c r="R9" i="16"/>
  <c r="Q9" i="16"/>
  <c r="P9" i="16"/>
  <c r="E9" i="16"/>
  <c r="U96" i="15"/>
  <c r="T96" i="15"/>
  <c r="S96" i="15"/>
  <c r="R96" i="15"/>
  <c r="Q96" i="15"/>
  <c r="P96" i="15"/>
  <c r="E96" i="15"/>
  <c r="U95" i="15"/>
  <c r="T95" i="15"/>
  <c r="S95" i="15"/>
  <c r="R95" i="15"/>
  <c r="Q95" i="15"/>
  <c r="P95" i="15"/>
  <c r="E95" i="15"/>
  <c r="U94" i="15"/>
  <c r="T94" i="15"/>
  <c r="S94" i="15"/>
  <c r="R94" i="15"/>
  <c r="Q94" i="15"/>
  <c r="P94" i="15"/>
  <c r="E94" i="15"/>
  <c r="S93" i="15"/>
  <c r="R93" i="15"/>
  <c r="Q93" i="15"/>
  <c r="P93" i="15"/>
  <c r="E93" i="15"/>
  <c r="S92" i="15"/>
  <c r="R92" i="15"/>
  <c r="Q92" i="15"/>
  <c r="P92" i="15"/>
  <c r="E92" i="15"/>
  <c r="S91" i="15"/>
  <c r="R91" i="15"/>
  <c r="Q91" i="15"/>
  <c r="P91" i="15"/>
  <c r="E91" i="15"/>
  <c r="T91" i="15" s="1"/>
  <c r="T90" i="15"/>
  <c r="S90" i="15"/>
  <c r="R90" i="15"/>
  <c r="Q90" i="15"/>
  <c r="P90" i="15"/>
  <c r="E90" i="15"/>
  <c r="U90" i="15" s="1"/>
  <c r="U89" i="15"/>
  <c r="S89" i="15"/>
  <c r="R89" i="15"/>
  <c r="Q89" i="15"/>
  <c r="P89" i="15"/>
  <c r="E89" i="15"/>
  <c r="T89" i="15" s="1"/>
  <c r="U88" i="15"/>
  <c r="T88" i="15"/>
  <c r="S88" i="15"/>
  <c r="R88" i="15"/>
  <c r="Q88" i="15"/>
  <c r="P88" i="15"/>
  <c r="E88" i="15"/>
  <c r="O75" i="15"/>
  <c r="N75" i="15"/>
  <c r="M75" i="15"/>
  <c r="L75" i="15"/>
  <c r="K75" i="15"/>
  <c r="J75" i="15"/>
  <c r="I75" i="15"/>
  <c r="H75" i="15"/>
  <c r="G75" i="15"/>
  <c r="F75" i="15"/>
  <c r="C75" i="15"/>
  <c r="B75" i="15"/>
  <c r="S74" i="15"/>
  <c r="O74" i="15"/>
  <c r="N74" i="15"/>
  <c r="M74" i="15"/>
  <c r="L74" i="15"/>
  <c r="R74" i="15" s="1"/>
  <c r="K74" i="15"/>
  <c r="J74" i="15"/>
  <c r="I74" i="15"/>
  <c r="Q74" i="15" s="1"/>
  <c r="H74" i="15"/>
  <c r="G74" i="15"/>
  <c r="F74" i="15"/>
  <c r="C74" i="15"/>
  <c r="B74" i="15"/>
  <c r="E74" i="15" s="1"/>
  <c r="O73" i="15"/>
  <c r="N73" i="15"/>
  <c r="M73" i="15"/>
  <c r="S73" i="15" s="1"/>
  <c r="L73" i="15"/>
  <c r="R73" i="15" s="1"/>
  <c r="K73" i="15"/>
  <c r="Q73" i="15" s="1"/>
  <c r="J73" i="15"/>
  <c r="I73" i="15"/>
  <c r="H73" i="15"/>
  <c r="G73" i="15"/>
  <c r="F73" i="15"/>
  <c r="C73" i="15"/>
  <c r="B73" i="15"/>
  <c r="S72" i="15"/>
  <c r="R72" i="15"/>
  <c r="Q72" i="15"/>
  <c r="P72" i="15"/>
  <c r="E72" i="15"/>
  <c r="U71" i="15"/>
  <c r="S71" i="15"/>
  <c r="R71" i="15"/>
  <c r="Q71" i="15"/>
  <c r="P71" i="15"/>
  <c r="E71" i="15"/>
  <c r="O69" i="15"/>
  <c r="N69" i="15"/>
  <c r="M69" i="15"/>
  <c r="L69" i="15"/>
  <c r="K69" i="15"/>
  <c r="J69" i="15"/>
  <c r="I69" i="15"/>
  <c r="H69" i="15"/>
  <c r="G69" i="15"/>
  <c r="F69" i="15"/>
  <c r="C69" i="15"/>
  <c r="B69" i="15"/>
  <c r="S68" i="15"/>
  <c r="R68" i="15"/>
  <c r="O68" i="15"/>
  <c r="N68" i="15"/>
  <c r="M68" i="15"/>
  <c r="L68" i="15"/>
  <c r="K68" i="15"/>
  <c r="J68" i="15"/>
  <c r="I68" i="15"/>
  <c r="Q68" i="15" s="1"/>
  <c r="H68" i="15"/>
  <c r="G68" i="15"/>
  <c r="F68" i="15"/>
  <c r="C68" i="15"/>
  <c r="B68" i="15"/>
  <c r="E68" i="15" s="1"/>
  <c r="U67" i="15"/>
  <c r="T67" i="15"/>
  <c r="S67" i="15"/>
  <c r="R67" i="15"/>
  <c r="Q67" i="15"/>
  <c r="P67" i="15"/>
  <c r="E67" i="15"/>
  <c r="U66" i="15"/>
  <c r="T66" i="15"/>
  <c r="S66" i="15"/>
  <c r="R66" i="15"/>
  <c r="Q66" i="15"/>
  <c r="P66" i="15"/>
  <c r="E66" i="15"/>
  <c r="S65" i="15"/>
  <c r="R65" i="15"/>
  <c r="Q65" i="15"/>
  <c r="P65" i="15"/>
  <c r="E65" i="15"/>
  <c r="U65" i="15" s="1"/>
  <c r="U64" i="15"/>
  <c r="S64" i="15"/>
  <c r="R64" i="15"/>
  <c r="Q64" i="15"/>
  <c r="P64" i="15"/>
  <c r="E64" i="15"/>
  <c r="T64" i="15" s="1"/>
  <c r="S63" i="15"/>
  <c r="R63" i="15"/>
  <c r="Q63" i="15"/>
  <c r="P63" i="15"/>
  <c r="E63" i="15"/>
  <c r="U63" i="15" s="1"/>
  <c r="O61" i="15"/>
  <c r="N61" i="15"/>
  <c r="M61" i="15"/>
  <c r="S61" i="15" s="1"/>
  <c r="L61" i="15"/>
  <c r="R61" i="15" s="1"/>
  <c r="K61" i="15"/>
  <c r="J61" i="15"/>
  <c r="I61" i="15"/>
  <c r="H61" i="15"/>
  <c r="C61" i="15"/>
  <c r="B61" i="15"/>
  <c r="S60" i="15"/>
  <c r="R60" i="15"/>
  <c r="Q60" i="15"/>
  <c r="P60" i="15"/>
  <c r="E60" i="15"/>
  <c r="S59" i="15"/>
  <c r="R59" i="15"/>
  <c r="Q59" i="15"/>
  <c r="P59" i="15"/>
  <c r="E59" i="15"/>
  <c r="T59" i="15" s="1"/>
  <c r="U58" i="15"/>
  <c r="S58" i="15"/>
  <c r="R58" i="15"/>
  <c r="Q58" i="15"/>
  <c r="P58" i="15"/>
  <c r="E58" i="15"/>
  <c r="T58" i="15" s="1"/>
  <c r="S57" i="15"/>
  <c r="R57" i="15"/>
  <c r="Q57" i="15"/>
  <c r="P57" i="15"/>
  <c r="E57" i="15"/>
  <c r="O55" i="15"/>
  <c r="N55" i="15"/>
  <c r="M55" i="15"/>
  <c r="S55" i="15" s="1"/>
  <c r="L55" i="15"/>
  <c r="R55" i="15" s="1"/>
  <c r="K55" i="15"/>
  <c r="J55" i="15"/>
  <c r="I55" i="15"/>
  <c r="H55" i="15"/>
  <c r="G55" i="15"/>
  <c r="F55" i="15"/>
  <c r="C55" i="15"/>
  <c r="B55" i="15"/>
  <c r="S54" i="15"/>
  <c r="R54" i="15"/>
  <c r="Q54" i="15"/>
  <c r="P54" i="15"/>
  <c r="E54" i="15"/>
  <c r="U53" i="15"/>
  <c r="T53" i="15"/>
  <c r="S53" i="15"/>
  <c r="R53" i="15"/>
  <c r="Q53" i="15"/>
  <c r="P53" i="15"/>
  <c r="E53" i="15"/>
  <c r="U52" i="15"/>
  <c r="T52" i="15"/>
  <c r="S52" i="15"/>
  <c r="R52" i="15"/>
  <c r="Q52" i="15"/>
  <c r="P52" i="15"/>
  <c r="E52" i="15"/>
  <c r="T51" i="15"/>
  <c r="S51" i="15"/>
  <c r="R51" i="15"/>
  <c r="Q51" i="15"/>
  <c r="P51" i="15"/>
  <c r="E51" i="15"/>
  <c r="U51" i="15" s="1"/>
  <c r="S50" i="15"/>
  <c r="R50" i="15"/>
  <c r="Q50" i="15"/>
  <c r="P50" i="15"/>
  <c r="E50" i="15"/>
  <c r="T50" i="15" s="1"/>
  <c r="S49" i="15"/>
  <c r="R49" i="15"/>
  <c r="Q49" i="15"/>
  <c r="P49" i="15"/>
  <c r="E49" i="15"/>
  <c r="S48" i="15"/>
  <c r="R48" i="15"/>
  <c r="Q48" i="15"/>
  <c r="P48" i="15"/>
  <c r="E48" i="15"/>
  <c r="T48" i="15" s="1"/>
  <c r="S47" i="15"/>
  <c r="R47" i="15"/>
  <c r="Q47" i="15"/>
  <c r="P47" i="15"/>
  <c r="E47" i="15"/>
  <c r="U47" i="15" s="1"/>
  <c r="U46" i="15"/>
  <c r="T46" i="15"/>
  <c r="S46" i="15"/>
  <c r="R46" i="15"/>
  <c r="Q46" i="15"/>
  <c r="P46" i="15"/>
  <c r="E46" i="15"/>
  <c r="U45" i="15"/>
  <c r="T45" i="15"/>
  <c r="S45" i="15"/>
  <c r="R45" i="15"/>
  <c r="Q45" i="15"/>
  <c r="P45" i="15"/>
  <c r="E45" i="15"/>
  <c r="S44" i="15"/>
  <c r="R44" i="15"/>
  <c r="Q44" i="15"/>
  <c r="P44" i="15"/>
  <c r="E44" i="15"/>
  <c r="U44" i="15" s="1"/>
  <c r="O42" i="15"/>
  <c r="S42" i="15" s="1"/>
  <c r="N42" i="15"/>
  <c r="M42" i="15"/>
  <c r="L42" i="15"/>
  <c r="K42" i="15"/>
  <c r="J42" i="15"/>
  <c r="I42" i="15"/>
  <c r="H42" i="15"/>
  <c r="G42" i="15"/>
  <c r="F42" i="15"/>
  <c r="C42" i="15"/>
  <c r="B42" i="15"/>
  <c r="S41" i="15"/>
  <c r="R41" i="15"/>
  <c r="Q41" i="15"/>
  <c r="P41" i="15"/>
  <c r="E41" i="15"/>
  <c r="U40" i="15"/>
  <c r="T40" i="15"/>
  <c r="S40" i="15"/>
  <c r="R40" i="15"/>
  <c r="Q40" i="15"/>
  <c r="P40" i="15"/>
  <c r="E40" i="15"/>
  <c r="U39" i="15"/>
  <c r="S39" i="15"/>
  <c r="R39" i="15"/>
  <c r="Q39" i="15"/>
  <c r="P39" i="15"/>
  <c r="E39" i="15"/>
  <c r="T39" i="15" s="1"/>
  <c r="S38" i="15"/>
  <c r="R38" i="15"/>
  <c r="Q38" i="15"/>
  <c r="P38" i="15"/>
  <c r="E38" i="15"/>
  <c r="U38" i="15" s="1"/>
  <c r="S37" i="15"/>
  <c r="R37" i="15"/>
  <c r="Q37" i="15"/>
  <c r="P37" i="15"/>
  <c r="E37" i="15"/>
  <c r="O35" i="15"/>
  <c r="N35" i="15"/>
  <c r="M35" i="15"/>
  <c r="S35" i="15" s="1"/>
  <c r="L35" i="15"/>
  <c r="R35" i="15" s="1"/>
  <c r="K35" i="15"/>
  <c r="J35" i="15"/>
  <c r="I35" i="15"/>
  <c r="H35" i="15"/>
  <c r="G35" i="15"/>
  <c r="F35" i="15"/>
  <c r="C35" i="15"/>
  <c r="E35" i="15" s="1"/>
  <c r="B35" i="15"/>
  <c r="S34" i="15"/>
  <c r="R34" i="15"/>
  <c r="Q34" i="15"/>
  <c r="P34" i="15"/>
  <c r="E34" i="15"/>
  <c r="S32" i="15"/>
  <c r="O32" i="15"/>
  <c r="N32" i="15"/>
  <c r="M32" i="15"/>
  <c r="L32" i="15"/>
  <c r="R32" i="15" s="1"/>
  <c r="K32" i="15"/>
  <c r="J32" i="15"/>
  <c r="I32" i="15"/>
  <c r="H32" i="15"/>
  <c r="G32" i="15"/>
  <c r="F32" i="15"/>
  <c r="C32" i="15"/>
  <c r="B32" i="15"/>
  <c r="E32" i="15" s="1"/>
  <c r="U31" i="15"/>
  <c r="S31" i="15"/>
  <c r="R31" i="15"/>
  <c r="Q31" i="15"/>
  <c r="P31" i="15"/>
  <c r="E31" i="15"/>
  <c r="T31" i="15" s="1"/>
  <c r="U30" i="15"/>
  <c r="T30" i="15"/>
  <c r="S30" i="15"/>
  <c r="R30" i="15"/>
  <c r="Q30" i="15"/>
  <c r="P30" i="15"/>
  <c r="E30" i="15"/>
  <c r="S29" i="15"/>
  <c r="R29" i="15"/>
  <c r="Q29" i="15"/>
  <c r="P29" i="15"/>
  <c r="E29" i="15"/>
  <c r="U29" i="15" s="1"/>
  <c r="U28" i="15"/>
  <c r="S28" i="15"/>
  <c r="R28" i="15"/>
  <c r="Q28" i="15"/>
  <c r="P28" i="15"/>
  <c r="E28" i="15"/>
  <c r="T28" i="15" s="1"/>
  <c r="O26" i="15"/>
  <c r="N26" i="15"/>
  <c r="M26" i="15"/>
  <c r="S26" i="15" s="1"/>
  <c r="L26" i="15"/>
  <c r="R26" i="15" s="1"/>
  <c r="K26" i="15"/>
  <c r="J26" i="15"/>
  <c r="I26" i="15"/>
  <c r="H26" i="15"/>
  <c r="G26" i="15"/>
  <c r="F26" i="15"/>
  <c r="C26" i="15"/>
  <c r="B26" i="15"/>
  <c r="E26" i="15" s="1"/>
  <c r="S25" i="15"/>
  <c r="R25" i="15"/>
  <c r="Q25" i="15"/>
  <c r="P25" i="15"/>
  <c r="E25" i="15"/>
  <c r="U25" i="15" s="1"/>
  <c r="U24" i="15"/>
  <c r="S24" i="15"/>
  <c r="R24" i="15"/>
  <c r="Q24" i="15"/>
  <c r="P24" i="15"/>
  <c r="E24" i="15"/>
  <c r="T24" i="15" s="1"/>
  <c r="S23" i="15"/>
  <c r="R23" i="15"/>
  <c r="Q23" i="15"/>
  <c r="U23" i="15" s="1"/>
  <c r="P23" i="15"/>
  <c r="T23" i="15" s="1"/>
  <c r="E23" i="15"/>
  <c r="U22" i="15"/>
  <c r="S22" i="15"/>
  <c r="R22" i="15"/>
  <c r="Q22" i="15"/>
  <c r="P22" i="15"/>
  <c r="E22" i="15"/>
  <c r="T22" i="15" s="1"/>
  <c r="S21" i="15"/>
  <c r="R21" i="15"/>
  <c r="Q21" i="15"/>
  <c r="P21" i="15"/>
  <c r="E21" i="15"/>
  <c r="U21" i="15" s="1"/>
  <c r="S20" i="15"/>
  <c r="R20" i="15"/>
  <c r="Q20" i="15"/>
  <c r="P20" i="15"/>
  <c r="E20" i="15"/>
  <c r="T20" i="15" s="1"/>
  <c r="S19" i="15"/>
  <c r="R19" i="15"/>
  <c r="Q19" i="15"/>
  <c r="P19" i="15"/>
  <c r="E19" i="15"/>
  <c r="O17" i="15"/>
  <c r="N17" i="15"/>
  <c r="M17" i="15"/>
  <c r="S17" i="15" s="1"/>
  <c r="L17" i="15"/>
  <c r="R17" i="15" s="1"/>
  <c r="K17" i="15"/>
  <c r="Q17" i="15" s="1"/>
  <c r="J17" i="15"/>
  <c r="I17" i="15"/>
  <c r="H17" i="15"/>
  <c r="G17" i="15"/>
  <c r="F17" i="15"/>
  <c r="C17" i="15"/>
  <c r="B17" i="15"/>
  <c r="E17" i="15" s="1"/>
  <c r="S16" i="15"/>
  <c r="R16" i="15"/>
  <c r="Q16" i="15"/>
  <c r="P16" i="15"/>
  <c r="E16" i="15"/>
  <c r="U15" i="15"/>
  <c r="S15" i="15"/>
  <c r="R15" i="15"/>
  <c r="Q15" i="15"/>
  <c r="P15" i="15"/>
  <c r="E15" i="15"/>
  <c r="T15" i="15" s="1"/>
  <c r="U14" i="15"/>
  <c r="T14" i="15"/>
  <c r="S14" i="15"/>
  <c r="R14" i="15"/>
  <c r="Q14" i="15"/>
  <c r="P14" i="15"/>
  <c r="E14" i="15"/>
  <c r="U13" i="15"/>
  <c r="T13" i="15"/>
  <c r="S13" i="15"/>
  <c r="R13" i="15"/>
  <c r="Q13" i="15"/>
  <c r="P13" i="15"/>
  <c r="E13" i="15"/>
  <c r="U12" i="15"/>
  <c r="T12" i="15"/>
  <c r="S12" i="15"/>
  <c r="R12" i="15"/>
  <c r="Q12" i="15"/>
  <c r="P12" i="15"/>
  <c r="E12" i="15"/>
  <c r="S11" i="15"/>
  <c r="R11" i="15"/>
  <c r="Q11" i="15"/>
  <c r="P11" i="15"/>
  <c r="E11" i="15"/>
  <c r="T11" i="15" s="1"/>
  <c r="S10" i="15"/>
  <c r="R10" i="15"/>
  <c r="Q10" i="15"/>
  <c r="P10" i="15"/>
  <c r="E10" i="15"/>
  <c r="U9" i="15"/>
  <c r="S9" i="15"/>
  <c r="R9" i="15"/>
  <c r="Q9" i="15"/>
  <c r="P9" i="15"/>
  <c r="E9" i="15"/>
  <c r="U96" i="14"/>
  <c r="T96" i="14"/>
  <c r="S96" i="14"/>
  <c r="R96" i="14"/>
  <c r="Q96" i="14"/>
  <c r="P96" i="14"/>
  <c r="E96" i="14"/>
  <c r="S95" i="14"/>
  <c r="R95" i="14"/>
  <c r="Q95" i="14"/>
  <c r="P95" i="14"/>
  <c r="E95" i="14"/>
  <c r="U95" i="14" s="1"/>
  <c r="U94" i="14"/>
  <c r="T94" i="14"/>
  <c r="S94" i="14"/>
  <c r="R94" i="14"/>
  <c r="Q94" i="14"/>
  <c r="P94" i="14"/>
  <c r="E94" i="14"/>
  <c r="U93" i="14"/>
  <c r="S93" i="14"/>
  <c r="R93" i="14"/>
  <c r="Q93" i="14"/>
  <c r="P93" i="14"/>
  <c r="E93" i="14"/>
  <c r="T93" i="14" s="1"/>
  <c r="U92" i="14"/>
  <c r="T92" i="14"/>
  <c r="S92" i="14"/>
  <c r="R92" i="14"/>
  <c r="Q92" i="14"/>
  <c r="P92" i="14"/>
  <c r="E92" i="14"/>
  <c r="S91" i="14"/>
  <c r="R91" i="14"/>
  <c r="Q91" i="14"/>
  <c r="P91" i="14"/>
  <c r="E91" i="14"/>
  <c r="T91" i="14" s="1"/>
  <c r="T90" i="14"/>
  <c r="S90" i="14"/>
  <c r="R90" i="14"/>
  <c r="Q90" i="14"/>
  <c r="P90" i="14"/>
  <c r="E90" i="14"/>
  <c r="U90" i="14" s="1"/>
  <c r="U89" i="14"/>
  <c r="S89" i="14"/>
  <c r="R89" i="14"/>
  <c r="Q89" i="14"/>
  <c r="P89" i="14"/>
  <c r="E89" i="14"/>
  <c r="T89" i="14" s="1"/>
  <c r="U88" i="14"/>
  <c r="S88" i="14"/>
  <c r="R88" i="14"/>
  <c r="Q88" i="14"/>
  <c r="P88" i="14"/>
  <c r="P87" i="14" s="1"/>
  <c r="E88" i="14"/>
  <c r="T88" i="14" s="1"/>
  <c r="W75" i="14"/>
  <c r="V75" i="14"/>
  <c r="O75" i="14"/>
  <c r="N75" i="14"/>
  <c r="M75" i="14"/>
  <c r="L75" i="14"/>
  <c r="K75" i="14"/>
  <c r="J75" i="14"/>
  <c r="I75" i="14"/>
  <c r="H75" i="14"/>
  <c r="G75" i="14"/>
  <c r="F75" i="14"/>
  <c r="C75" i="14"/>
  <c r="B75" i="14"/>
  <c r="O74" i="14"/>
  <c r="N74" i="14"/>
  <c r="M74" i="14"/>
  <c r="S74" i="14" s="1"/>
  <c r="L74" i="14"/>
  <c r="R74" i="14" s="1"/>
  <c r="K74" i="14"/>
  <c r="J74" i="14"/>
  <c r="I74" i="14"/>
  <c r="H74" i="14"/>
  <c r="P74" i="14" s="1"/>
  <c r="G74" i="14"/>
  <c r="F74" i="14"/>
  <c r="E74" i="14"/>
  <c r="C74" i="14"/>
  <c r="B74" i="14"/>
  <c r="O73" i="14"/>
  <c r="N73" i="14"/>
  <c r="R73" i="14" s="1"/>
  <c r="M73" i="14"/>
  <c r="S73" i="14" s="1"/>
  <c r="L73" i="14"/>
  <c r="K73" i="14"/>
  <c r="J73" i="14"/>
  <c r="I73" i="14"/>
  <c r="H73" i="14"/>
  <c r="P73" i="14" s="1"/>
  <c r="G73" i="14"/>
  <c r="F73" i="14"/>
  <c r="E73" i="14"/>
  <c r="C73" i="14"/>
  <c r="B73" i="14"/>
  <c r="U72" i="14"/>
  <c r="T72" i="14"/>
  <c r="S72" i="14"/>
  <c r="R72" i="14"/>
  <c r="Q72" i="14"/>
  <c r="P72" i="14"/>
  <c r="E72" i="14"/>
  <c r="S71" i="14"/>
  <c r="R71" i="14"/>
  <c r="Q71" i="14"/>
  <c r="P71" i="14"/>
  <c r="E71" i="14"/>
  <c r="W69" i="14"/>
  <c r="V69" i="14"/>
  <c r="O69" i="14"/>
  <c r="N69" i="14"/>
  <c r="M69" i="14"/>
  <c r="L69" i="14"/>
  <c r="K69" i="14"/>
  <c r="J69" i="14"/>
  <c r="I69" i="14"/>
  <c r="H69" i="14"/>
  <c r="G69" i="14"/>
  <c r="F69" i="14"/>
  <c r="C69" i="14"/>
  <c r="B69" i="14"/>
  <c r="S68" i="14"/>
  <c r="R68" i="14"/>
  <c r="O68" i="14"/>
  <c r="N68" i="14"/>
  <c r="M68" i="14"/>
  <c r="L68" i="14"/>
  <c r="K68" i="14"/>
  <c r="J68" i="14"/>
  <c r="I68" i="14"/>
  <c r="H68" i="14"/>
  <c r="P68" i="14" s="1"/>
  <c r="G68" i="14"/>
  <c r="F68" i="14"/>
  <c r="C68" i="14"/>
  <c r="B68" i="14"/>
  <c r="U67" i="14"/>
  <c r="T67" i="14"/>
  <c r="S67" i="14"/>
  <c r="R67" i="14"/>
  <c r="Q67" i="14"/>
  <c r="P67" i="14"/>
  <c r="E67" i="14"/>
  <c r="U66" i="14"/>
  <c r="S66" i="14"/>
  <c r="R66" i="14"/>
  <c r="Q66" i="14"/>
  <c r="P66" i="14"/>
  <c r="E66" i="14"/>
  <c r="T66" i="14" s="1"/>
  <c r="S65" i="14"/>
  <c r="R65" i="14"/>
  <c r="Q65" i="14"/>
  <c r="P65" i="14"/>
  <c r="E65" i="14"/>
  <c r="U65" i="14" s="1"/>
  <c r="S64" i="14"/>
  <c r="R64" i="14"/>
  <c r="Q64" i="14"/>
  <c r="P64" i="14"/>
  <c r="E64" i="14"/>
  <c r="T64" i="14" s="1"/>
  <c r="S63" i="14"/>
  <c r="R63" i="14"/>
  <c r="Q63" i="14"/>
  <c r="P63" i="14"/>
  <c r="E63" i="14"/>
  <c r="T63" i="14" s="1"/>
  <c r="O61" i="14"/>
  <c r="N61" i="14"/>
  <c r="M61" i="14"/>
  <c r="S61" i="14" s="1"/>
  <c r="L61" i="14"/>
  <c r="R61" i="14" s="1"/>
  <c r="K61" i="14"/>
  <c r="J61" i="14"/>
  <c r="I61" i="14"/>
  <c r="H61" i="14"/>
  <c r="C61" i="14"/>
  <c r="B61" i="14"/>
  <c r="U60" i="14"/>
  <c r="T60" i="14"/>
  <c r="S60" i="14"/>
  <c r="R60" i="14"/>
  <c r="Q60" i="14"/>
  <c r="P60" i="14"/>
  <c r="E60" i="14"/>
  <c r="T59" i="14"/>
  <c r="S59" i="14"/>
  <c r="R59" i="14"/>
  <c r="Q59" i="14"/>
  <c r="P59" i="14"/>
  <c r="E59" i="14"/>
  <c r="U59" i="14" s="1"/>
  <c r="T58" i="14"/>
  <c r="S58" i="14"/>
  <c r="R58" i="14"/>
  <c r="Q58" i="14"/>
  <c r="P58" i="14"/>
  <c r="E58" i="14"/>
  <c r="U58" i="14" s="1"/>
  <c r="S57" i="14"/>
  <c r="R57" i="14"/>
  <c r="Q57" i="14"/>
  <c r="P57" i="14"/>
  <c r="E57" i="14"/>
  <c r="U57" i="14" s="1"/>
  <c r="S55" i="14"/>
  <c r="O55" i="14"/>
  <c r="N55" i="14"/>
  <c r="M55" i="14"/>
  <c r="L55" i="14"/>
  <c r="R55" i="14" s="1"/>
  <c r="K55" i="14"/>
  <c r="J55" i="14"/>
  <c r="I55" i="14"/>
  <c r="H55" i="14"/>
  <c r="G55" i="14"/>
  <c r="F55" i="14"/>
  <c r="C55" i="14"/>
  <c r="B55" i="14"/>
  <c r="U54" i="14"/>
  <c r="S54" i="14"/>
  <c r="R54" i="14"/>
  <c r="Q54" i="14"/>
  <c r="P54" i="14"/>
  <c r="E54" i="14"/>
  <c r="T54" i="14" s="1"/>
  <c r="U53" i="14"/>
  <c r="T53" i="14"/>
  <c r="S53" i="14"/>
  <c r="R53" i="14"/>
  <c r="Q53" i="14"/>
  <c r="P53" i="14"/>
  <c r="E53" i="14"/>
  <c r="S52" i="14"/>
  <c r="R52" i="14"/>
  <c r="Q52" i="14"/>
  <c r="P52" i="14"/>
  <c r="E52" i="14"/>
  <c r="T52" i="14" s="1"/>
  <c r="S51" i="14"/>
  <c r="R51" i="14"/>
  <c r="Q51" i="14"/>
  <c r="P51" i="14"/>
  <c r="E51" i="14"/>
  <c r="U51" i="14" s="1"/>
  <c r="S50" i="14"/>
  <c r="R50" i="14"/>
  <c r="Q50" i="14"/>
  <c r="P50" i="14"/>
  <c r="E50" i="14"/>
  <c r="T50" i="14" s="1"/>
  <c r="U49" i="14"/>
  <c r="S49" i="14"/>
  <c r="R49" i="14"/>
  <c r="Q49" i="14"/>
  <c r="P49" i="14"/>
  <c r="E49" i="14"/>
  <c r="T49" i="14" s="1"/>
  <c r="S48" i="14"/>
  <c r="R48" i="14"/>
  <c r="Q48" i="14"/>
  <c r="P48" i="14"/>
  <c r="E48" i="14"/>
  <c r="U47" i="14"/>
  <c r="T47" i="14"/>
  <c r="S47" i="14"/>
  <c r="R47" i="14"/>
  <c r="Q47" i="14"/>
  <c r="P47" i="14"/>
  <c r="E47" i="14"/>
  <c r="U46" i="14"/>
  <c r="S46" i="14"/>
  <c r="R46" i="14"/>
  <c r="Q46" i="14"/>
  <c r="P46" i="14"/>
  <c r="E46" i="14"/>
  <c r="T46" i="14" s="1"/>
  <c r="U45" i="14"/>
  <c r="T45" i="14"/>
  <c r="S45" i="14"/>
  <c r="R45" i="14"/>
  <c r="Q45" i="14"/>
  <c r="P45" i="14"/>
  <c r="E45" i="14"/>
  <c r="S44" i="14"/>
  <c r="R44" i="14"/>
  <c r="Q44" i="14"/>
  <c r="P44" i="14"/>
  <c r="E44" i="14"/>
  <c r="T44" i="14" s="1"/>
  <c r="O42" i="14"/>
  <c r="N42" i="14"/>
  <c r="M42" i="14"/>
  <c r="S42" i="14" s="1"/>
  <c r="L42" i="14"/>
  <c r="K42" i="14"/>
  <c r="J42" i="14"/>
  <c r="I42" i="14"/>
  <c r="H42" i="14"/>
  <c r="G42" i="14"/>
  <c r="F42" i="14"/>
  <c r="E42" i="14"/>
  <c r="C42" i="14"/>
  <c r="B42" i="14"/>
  <c r="S41" i="14"/>
  <c r="R41" i="14"/>
  <c r="Q41" i="14"/>
  <c r="P41" i="14"/>
  <c r="E41" i="14"/>
  <c r="S40" i="14"/>
  <c r="R40" i="14"/>
  <c r="Q40" i="14"/>
  <c r="P40" i="14"/>
  <c r="E40" i="14"/>
  <c r="U40" i="14" s="1"/>
  <c r="U39" i="14"/>
  <c r="S39" i="14"/>
  <c r="R39" i="14"/>
  <c r="Q39" i="14"/>
  <c r="P39" i="14"/>
  <c r="E39" i="14"/>
  <c r="T39" i="14" s="1"/>
  <c r="S38" i="14"/>
  <c r="R38" i="14"/>
  <c r="Q38" i="14"/>
  <c r="P38" i="14"/>
  <c r="E38" i="14"/>
  <c r="U38" i="14" s="1"/>
  <c r="S37" i="14"/>
  <c r="R37" i="14"/>
  <c r="Q37" i="14"/>
  <c r="P37" i="14"/>
  <c r="E37" i="14"/>
  <c r="S35" i="14"/>
  <c r="O35" i="14"/>
  <c r="N35" i="14"/>
  <c r="M35" i="14"/>
  <c r="L35" i="14"/>
  <c r="R35" i="14" s="1"/>
  <c r="K35" i="14"/>
  <c r="J35" i="14"/>
  <c r="I35" i="14"/>
  <c r="Q35" i="14" s="1"/>
  <c r="H35" i="14"/>
  <c r="G35" i="14"/>
  <c r="F35" i="14"/>
  <c r="C35" i="14"/>
  <c r="B35" i="14"/>
  <c r="S34" i="14"/>
  <c r="R34" i="14"/>
  <c r="Q34" i="14"/>
  <c r="U34" i="14" s="1"/>
  <c r="P34" i="14"/>
  <c r="E34" i="14"/>
  <c r="T34" i="14" s="1"/>
  <c r="S32" i="14"/>
  <c r="O32" i="14"/>
  <c r="N32" i="14"/>
  <c r="M32" i="14"/>
  <c r="L32" i="14"/>
  <c r="R32" i="14" s="1"/>
  <c r="K32" i="14"/>
  <c r="J32" i="14"/>
  <c r="I32" i="14"/>
  <c r="Q32" i="14" s="1"/>
  <c r="H32" i="14"/>
  <c r="G32" i="14"/>
  <c r="F32" i="14"/>
  <c r="C32" i="14"/>
  <c r="B32" i="14"/>
  <c r="S31" i="14"/>
  <c r="R31" i="14"/>
  <c r="Q31" i="14"/>
  <c r="P31" i="14"/>
  <c r="E31" i="14"/>
  <c r="U30" i="14"/>
  <c r="T30" i="14"/>
  <c r="S30" i="14"/>
  <c r="R30" i="14"/>
  <c r="Q30" i="14"/>
  <c r="P30" i="14"/>
  <c r="E30" i="14"/>
  <c r="S29" i="14"/>
  <c r="R29" i="14"/>
  <c r="Q29" i="14"/>
  <c r="P29" i="14"/>
  <c r="E29" i="14"/>
  <c r="T29" i="14" s="1"/>
  <c r="U28" i="14"/>
  <c r="S28" i="14"/>
  <c r="R28" i="14"/>
  <c r="Q28" i="14"/>
  <c r="P28" i="14"/>
  <c r="E28" i="14"/>
  <c r="T28" i="14" s="1"/>
  <c r="W26" i="14"/>
  <c r="V26" i="14"/>
  <c r="O26" i="14"/>
  <c r="N26" i="14"/>
  <c r="M26" i="14"/>
  <c r="S26" i="14" s="1"/>
  <c r="L26" i="14"/>
  <c r="R26" i="14" s="1"/>
  <c r="K26" i="14"/>
  <c r="J26" i="14"/>
  <c r="I26" i="14"/>
  <c r="H26" i="14"/>
  <c r="G26" i="14"/>
  <c r="F26" i="14"/>
  <c r="C26" i="14"/>
  <c r="B26" i="14"/>
  <c r="S25" i="14"/>
  <c r="R25" i="14"/>
  <c r="Q25" i="14"/>
  <c r="P25" i="14"/>
  <c r="E25" i="14"/>
  <c r="U25" i="14" s="1"/>
  <c r="U24" i="14"/>
  <c r="S24" i="14"/>
  <c r="R24" i="14"/>
  <c r="Q24" i="14"/>
  <c r="P24" i="14"/>
  <c r="E24" i="14"/>
  <c r="T24" i="14" s="1"/>
  <c r="T23" i="14"/>
  <c r="S23" i="14"/>
  <c r="R23" i="14"/>
  <c r="Q23" i="14"/>
  <c r="U23" i="14" s="1"/>
  <c r="P23" i="14"/>
  <c r="E23" i="14"/>
  <c r="S22" i="14"/>
  <c r="R22" i="14"/>
  <c r="Q22" i="14"/>
  <c r="P22" i="14"/>
  <c r="E22" i="14"/>
  <c r="T22" i="14" s="1"/>
  <c r="S21" i="14"/>
  <c r="R21" i="14"/>
  <c r="Q21" i="14"/>
  <c r="P21" i="14"/>
  <c r="E21" i="14"/>
  <c r="S20" i="14"/>
  <c r="R20" i="14"/>
  <c r="Q20" i="14"/>
  <c r="P20" i="14"/>
  <c r="E20" i="14"/>
  <c r="T20" i="14" s="1"/>
  <c r="U19" i="14"/>
  <c r="T19" i="14"/>
  <c r="S19" i="14"/>
  <c r="R19" i="14"/>
  <c r="Q19" i="14"/>
  <c r="P19" i="14"/>
  <c r="E19" i="14"/>
  <c r="R17" i="14"/>
  <c r="Q17" i="14"/>
  <c r="O17" i="14"/>
  <c r="N17" i="14"/>
  <c r="M17" i="14"/>
  <c r="S17" i="14" s="1"/>
  <c r="L17" i="14"/>
  <c r="K17" i="14"/>
  <c r="J17" i="14"/>
  <c r="I17" i="14"/>
  <c r="H17" i="14"/>
  <c r="P17" i="14" s="1"/>
  <c r="G17" i="14"/>
  <c r="F17" i="14"/>
  <c r="E17" i="14"/>
  <c r="C17" i="14"/>
  <c r="B17" i="14"/>
  <c r="U16" i="14"/>
  <c r="T16" i="14"/>
  <c r="S16" i="14"/>
  <c r="R16" i="14"/>
  <c r="Q16" i="14"/>
  <c r="P16" i="14"/>
  <c r="E16" i="14"/>
  <c r="S15" i="14"/>
  <c r="R15" i="14"/>
  <c r="Q15" i="14"/>
  <c r="P15" i="14"/>
  <c r="E15" i="14"/>
  <c r="U15" i="14" s="1"/>
  <c r="U14" i="14"/>
  <c r="T14" i="14"/>
  <c r="S14" i="14"/>
  <c r="R14" i="14"/>
  <c r="Q14" i="14"/>
  <c r="P14" i="14"/>
  <c r="E14" i="14"/>
  <c r="U13" i="14"/>
  <c r="S13" i="14"/>
  <c r="R13" i="14"/>
  <c r="Q13" i="14"/>
  <c r="P13" i="14"/>
  <c r="E13" i="14"/>
  <c r="T13" i="14" s="1"/>
  <c r="U12" i="14"/>
  <c r="T12" i="14"/>
  <c r="S12" i="14"/>
  <c r="R12" i="14"/>
  <c r="Q12" i="14"/>
  <c r="P12" i="14"/>
  <c r="E12" i="14"/>
  <c r="S11" i="14"/>
  <c r="R11" i="14"/>
  <c r="Q11" i="14"/>
  <c r="P11" i="14"/>
  <c r="E11" i="14"/>
  <c r="T11" i="14" s="1"/>
  <c r="T10" i="14"/>
  <c r="S10" i="14"/>
  <c r="R10" i="14"/>
  <c r="Q10" i="14"/>
  <c r="P10" i="14"/>
  <c r="E10" i="14"/>
  <c r="S9" i="14"/>
  <c r="R9" i="14"/>
  <c r="Q9" i="14"/>
  <c r="P9" i="14"/>
  <c r="E9" i="14"/>
  <c r="U9" i="14" s="1"/>
  <c r="U96" i="13"/>
  <c r="S96" i="13"/>
  <c r="R96" i="13"/>
  <c r="Q96" i="13"/>
  <c r="P96" i="13"/>
  <c r="E96" i="13"/>
  <c r="T96" i="13" s="1"/>
  <c r="S95" i="13"/>
  <c r="R95" i="13"/>
  <c r="Q95" i="13"/>
  <c r="P95" i="13"/>
  <c r="E95" i="13"/>
  <c r="U94" i="13"/>
  <c r="T94" i="13"/>
  <c r="S94" i="13"/>
  <c r="R94" i="13"/>
  <c r="Q94" i="13"/>
  <c r="P94" i="13"/>
  <c r="E94" i="13"/>
  <c r="U93" i="13"/>
  <c r="S93" i="13"/>
  <c r="R93" i="13"/>
  <c r="Q93" i="13"/>
  <c r="P93" i="13"/>
  <c r="E93" i="13"/>
  <c r="T93" i="13" s="1"/>
  <c r="U92" i="13"/>
  <c r="T92" i="13"/>
  <c r="S92" i="13"/>
  <c r="R92" i="13"/>
  <c r="Q92" i="13"/>
  <c r="P92" i="13"/>
  <c r="E92" i="13"/>
  <c r="S91" i="13"/>
  <c r="R91" i="13"/>
  <c r="Q91" i="13"/>
  <c r="P91" i="13"/>
  <c r="E91" i="13"/>
  <c r="T91" i="13" s="1"/>
  <c r="S90" i="13"/>
  <c r="R90" i="13"/>
  <c r="Q90" i="13"/>
  <c r="P90" i="13"/>
  <c r="E90" i="13"/>
  <c r="U90" i="13" s="1"/>
  <c r="S89" i="13"/>
  <c r="R89" i="13"/>
  <c r="Q89" i="13"/>
  <c r="P89" i="13"/>
  <c r="E89" i="13"/>
  <c r="U88" i="13"/>
  <c r="S88" i="13"/>
  <c r="R88" i="13"/>
  <c r="Q88" i="13"/>
  <c r="P88" i="13"/>
  <c r="E88" i="13"/>
  <c r="O75" i="13"/>
  <c r="N75" i="13"/>
  <c r="M75" i="13"/>
  <c r="L75" i="13"/>
  <c r="K75" i="13"/>
  <c r="J75" i="13"/>
  <c r="I75" i="13"/>
  <c r="H75" i="13"/>
  <c r="G75" i="13"/>
  <c r="F75" i="13"/>
  <c r="C75" i="13"/>
  <c r="B75" i="13"/>
  <c r="S74" i="13"/>
  <c r="R74" i="13"/>
  <c r="O74" i="13"/>
  <c r="N74" i="13"/>
  <c r="M74" i="13"/>
  <c r="L74" i="13"/>
  <c r="K74" i="13"/>
  <c r="J74" i="13"/>
  <c r="I74" i="13"/>
  <c r="Q74" i="13" s="1"/>
  <c r="H74" i="13"/>
  <c r="P74" i="13" s="1"/>
  <c r="G74" i="13"/>
  <c r="F74" i="13"/>
  <c r="C74" i="13"/>
  <c r="B74" i="13"/>
  <c r="E74" i="13" s="1"/>
  <c r="S73" i="13"/>
  <c r="O73" i="13"/>
  <c r="N73" i="13"/>
  <c r="M73" i="13"/>
  <c r="L73" i="13"/>
  <c r="K73" i="13"/>
  <c r="J73" i="13"/>
  <c r="I73" i="13"/>
  <c r="Q73" i="13" s="1"/>
  <c r="H73" i="13"/>
  <c r="P73" i="13" s="1"/>
  <c r="G73" i="13"/>
  <c r="F73" i="13"/>
  <c r="E73" i="13"/>
  <c r="C73" i="13"/>
  <c r="B73" i="13"/>
  <c r="S72" i="13"/>
  <c r="R72" i="13"/>
  <c r="Q72" i="13"/>
  <c r="P72" i="13"/>
  <c r="E72" i="13"/>
  <c r="U72" i="13" s="1"/>
  <c r="S71" i="13"/>
  <c r="R71" i="13"/>
  <c r="Q71" i="13"/>
  <c r="P71" i="13"/>
  <c r="E71" i="13"/>
  <c r="U71" i="13" s="1"/>
  <c r="O69" i="13"/>
  <c r="N69" i="13"/>
  <c r="M69" i="13"/>
  <c r="L69" i="13"/>
  <c r="K69" i="13"/>
  <c r="J69" i="13"/>
  <c r="I69" i="13"/>
  <c r="H69" i="13"/>
  <c r="G69" i="13"/>
  <c r="F69" i="13"/>
  <c r="C69" i="13"/>
  <c r="B69" i="13"/>
  <c r="O68" i="13"/>
  <c r="N68" i="13"/>
  <c r="M68" i="13"/>
  <c r="S68" i="13" s="1"/>
  <c r="L68" i="13"/>
  <c r="R68" i="13" s="1"/>
  <c r="K68" i="13"/>
  <c r="Q68" i="13" s="1"/>
  <c r="J68" i="13"/>
  <c r="I68" i="13"/>
  <c r="H68" i="13"/>
  <c r="G68" i="13"/>
  <c r="F68" i="13"/>
  <c r="C68" i="13"/>
  <c r="B68" i="13"/>
  <c r="S67" i="13"/>
  <c r="R67" i="13"/>
  <c r="Q67" i="13"/>
  <c r="P67" i="13"/>
  <c r="E67" i="13"/>
  <c r="U67" i="13" s="1"/>
  <c r="U66" i="13"/>
  <c r="S66" i="13"/>
  <c r="R66" i="13"/>
  <c r="Q66" i="13"/>
  <c r="P66" i="13"/>
  <c r="E66" i="13"/>
  <c r="T66" i="13" s="1"/>
  <c r="S65" i="13"/>
  <c r="R65" i="13"/>
  <c r="Q65" i="13"/>
  <c r="P65" i="13"/>
  <c r="E65" i="13"/>
  <c r="U65" i="13" s="1"/>
  <c r="S64" i="13"/>
  <c r="R64" i="13"/>
  <c r="Q64" i="13"/>
  <c r="P64" i="13"/>
  <c r="E64" i="13"/>
  <c r="U64" i="13" s="1"/>
  <c r="U63" i="13"/>
  <c r="T63" i="13"/>
  <c r="S63" i="13"/>
  <c r="R63" i="13"/>
  <c r="Q63" i="13"/>
  <c r="P63" i="13"/>
  <c r="E63" i="13"/>
  <c r="R61" i="13"/>
  <c r="O61" i="13"/>
  <c r="N61" i="13"/>
  <c r="M61" i="13"/>
  <c r="S61" i="13" s="1"/>
  <c r="L61" i="13"/>
  <c r="K61" i="13"/>
  <c r="J61" i="13"/>
  <c r="I61" i="13"/>
  <c r="H61" i="13"/>
  <c r="C61" i="13"/>
  <c r="B61" i="13"/>
  <c r="E61" i="13" s="1"/>
  <c r="U60" i="13"/>
  <c r="T60" i="13"/>
  <c r="S60" i="13"/>
  <c r="R60" i="13"/>
  <c r="Q60" i="13"/>
  <c r="P60" i="13"/>
  <c r="E60" i="13"/>
  <c r="U59" i="13"/>
  <c r="S59" i="13"/>
  <c r="R59" i="13"/>
  <c r="Q59" i="13"/>
  <c r="P59" i="13"/>
  <c r="E59" i="13"/>
  <c r="T59" i="13" s="1"/>
  <c r="S58" i="13"/>
  <c r="R58" i="13"/>
  <c r="Q58" i="13"/>
  <c r="P58" i="13"/>
  <c r="E58" i="13"/>
  <c r="U58" i="13" s="1"/>
  <c r="S57" i="13"/>
  <c r="R57" i="13"/>
  <c r="Q57" i="13"/>
  <c r="P57" i="13"/>
  <c r="E57" i="13"/>
  <c r="T57" i="13" s="1"/>
  <c r="O55" i="13"/>
  <c r="N55" i="13"/>
  <c r="M55" i="13"/>
  <c r="S55" i="13" s="1"/>
  <c r="L55" i="13"/>
  <c r="R55" i="13" s="1"/>
  <c r="K55" i="13"/>
  <c r="J55" i="13"/>
  <c r="I55" i="13"/>
  <c r="H55" i="13"/>
  <c r="G55" i="13"/>
  <c r="F55" i="13"/>
  <c r="C55" i="13"/>
  <c r="E55" i="13" s="1"/>
  <c r="B55" i="13"/>
  <c r="S54" i="13"/>
  <c r="R54" i="13"/>
  <c r="Q54" i="13"/>
  <c r="P54" i="13"/>
  <c r="E54" i="13"/>
  <c r="U53" i="13"/>
  <c r="S53" i="13"/>
  <c r="R53" i="13"/>
  <c r="Q53" i="13"/>
  <c r="P53" i="13"/>
  <c r="E53" i="13"/>
  <c r="T53" i="13" s="1"/>
  <c r="U52" i="13"/>
  <c r="S52" i="13"/>
  <c r="R52" i="13"/>
  <c r="Q52" i="13"/>
  <c r="P52" i="13"/>
  <c r="E52" i="13"/>
  <c r="T52" i="13" s="1"/>
  <c r="U51" i="13"/>
  <c r="T51" i="13"/>
  <c r="S51" i="13"/>
  <c r="R51" i="13"/>
  <c r="Q51" i="13"/>
  <c r="P51" i="13"/>
  <c r="E51" i="13"/>
  <c r="S50" i="13"/>
  <c r="R50" i="13"/>
  <c r="Q50" i="13"/>
  <c r="P50" i="13"/>
  <c r="E50" i="13"/>
  <c r="U50" i="13" s="1"/>
  <c r="U49" i="13"/>
  <c r="T49" i="13"/>
  <c r="S49" i="13"/>
  <c r="R49" i="13"/>
  <c r="Q49" i="13"/>
  <c r="P49" i="13"/>
  <c r="E49" i="13"/>
  <c r="S48" i="13"/>
  <c r="R48" i="13"/>
  <c r="Q48" i="13"/>
  <c r="P48" i="13"/>
  <c r="E48" i="13"/>
  <c r="S47" i="13"/>
  <c r="R47" i="13"/>
  <c r="Q47" i="13"/>
  <c r="P47" i="13"/>
  <c r="E47" i="13"/>
  <c r="U47" i="13" s="1"/>
  <c r="U46" i="13"/>
  <c r="S46" i="13"/>
  <c r="R46" i="13"/>
  <c r="Q46" i="13"/>
  <c r="P46" i="13"/>
  <c r="E46" i="13"/>
  <c r="T46" i="13" s="1"/>
  <c r="S45" i="13"/>
  <c r="R45" i="13"/>
  <c r="Q45" i="13"/>
  <c r="P45" i="13"/>
  <c r="E45" i="13"/>
  <c r="U45" i="13" s="1"/>
  <c r="S44" i="13"/>
  <c r="R44" i="13"/>
  <c r="Q44" i="13"/>
  <c r="P44" i="13"/>
  <c r="E44" i="13"/>
  <c r="U44" i="13" s="1"/>
  <c r="S42" i="13"/>
  <c r="O42" i="13"/>
  <c r="N42" i="13"/>
  <c r="M42" i="13"/>
  <c r="L42" i="13"/>
  <c r="K42" i="13"/>
  <c r="J42" i="13"/>
  <c r="I42" i="13"/>
  <c r="Q42" i="13" s="1"/>
  <c r="H42" i="13"/>
  <c r="G42" i="13"/>
  <c r="F42" i="13"/>
  <c r="C42" i="13"/>
  <c r="B42" i="13"/>
  <c r="E42" i="13" s="1"/>
  <c r="U41" i="13"/>
  <c r="S41" i="13"/>
  <c r="R41" i="13"/>
  <c r="Q41" i="13"/>
  <c r="P41" i="13"/>
  <c r="E41" i="13"/>
  <c r="T41" i="13" s="1"/>
  <c r="U40" i="13"/>
  <c r="S40" i="13"/>
  <c r="R40" i="13"/>
  <c r="Q40" i="13"/>
  <c r="P40" i="13"/>
  <c r="T40" i="13" s="1"/>
  <c r="E40" i="13"/>
  <c r="S39" i="13"/>
  <c r="R39" i="13"/>
  <c r="Q39" i="13"/>
  <c r="P39" i="13"/>
  <c r="E39" i="13"/>
  <c r="T38" i="13"/>
  <c r="S38" i="13"/>
  <c r="R38" i="13"/>
  <c r="Q38" i="13"/>
  <c r="U38" i="13" s="1"/>
  <c r="P38" i="13"/>
  <c r="E38" i="13"/>
  <c r="S37" i="13"/>
  <c r="R37" i="13"/>
  <c r="Q37" i="13"/>
  <c r="P37" i="13"/>
  <c r="E37" i="13"/>
  <c r="U37" i="13" s="1"/>
  <c r="O35" i="13"/>
  <c r="N35" i="13"/>
  <c r="M35" i="13"/>
  <c r="S35" i="13" s="1"/>
  <c r="L35" i="13"/>
  <c r="R35" i="13" s="1"/>
  <c r="K35" i="13"/>
  <c r="J35" i="13"/>
  <c r="I35" i="13"/>
  <c r="H35" i="13"/>
  <c r="P35" i="13" s="1"/>
  <c r="G35" i="13"/>
  <c r="F35" i="13"/>
  <c r="E35" i="13"/>
  <c r="C35" i="13"/>
  <c r="B35" i="13"/>
  <c r="S34" i="13"/>
  <c r="R34" i="13"/>
  <c r="Q34" i="13"/>
  <c r="P34" i="13"/>
  <c r="E34" i="13"/>
  <c r="O32" i="13"/>
  <c r="N32" i="13"/>
  <c r="M32" i="13"/>
  <c r="S32" i="13" s="1"/>
  <c r="L32" i="13"/>
  <c r="R32" i="13" s="1"/>
  <c r="K32" i="13"/>
  <c r="J32" i="13"/>
  <c r="I32" i="13"/>
  <c r="H32" i="13"/>
  <c r="G32" i="13"/>
  <c r="F32" i="13"/>
  <c r="C32" i="13"/>
  <c r="E32" i="13" s="1"/>
  <c r="B32" i="13"/>
  <c r="U31" i="13"/>
  <c r="S31" i="13"/>
  <c r="R31" i="13"/>
  <c r="Q31" i="13"/>
  <c r="P31" i="13"/>
  <c r="E31" i="13"/>
  <c r="T31" i="13" s="1"/>
  <c r="S30" i="13"/>
  <c r="R30" i="13"/>
  <c r="Q30" i="13"/>
  <c r="P30" i="13"/>
  <c r="E30" i="13"/>
  <c r="U30" i="13" s="1"/>
  <c r="S29" i="13"/>
  <c r="R29" i="13"/>
  <c r="Q29" i="13"/>
  <c r="P29" i="13"/>
  <c r="E29" i="13"/>
  <c r="T29" i="13" s="1"/>
  <c r="S28" i="13"/>
  <c r="R28" i="13"/>
  <c r="Q28" i="13"/>
  <c r="P28" i="13"/>
  <c r="E28" i="13"/>
  <c r="O26" i="13"/>
  <c r="N26" i="13"/>
  <c r="M26" i="13"/>
  <c r="S26" i="13" s="1"/>
  <c r="L26" i="13"/>
  <c r="R26" i="13" s="1"/>
  <c r="K26" i="13"/>
  <c r="J26" i="13"/>
  <c r="I26" i="13"/>
  <c r="H26" i="13"/>
  <c r="G26" i="13"/>
  <c r="F26" i="13"/>
  <c r="C26" i="13"/>
  <c r="B26" i="13"/>
  <c r="E26" i="13" s="1"/>
  <c r="S25" i="13"/>
  <c r="R25" i="13"/>
  <c r="Q25" i="13"/>
  <c r="P25" i="13"/>
  <c r="E25" i="13"/>
  <c r="S24" i="13"/>
  <c r="R24" i="13"/>
  <c r="Q24" i="13"/>
  <c r="P24" i="13"/>
  <c r="E24" i="13"/>
  <c r="T24" i="13" s="1"/>
  <c r="U23" i="13"/>
  <c r="T23" i="13"/>
  <c r="S23" i="13"/>
  <c r="R23" i="13"/>
  <c r="Q23" i="13"/>
  <c r="P23" i="13"/>
  <c r="E23" i="13"/>
  <c r="U22" i="13"/>
  <c r="T22" i="13"/>
  <c r="S22" i="13"/>
  <c r="R22" i="13"/>
  <c r="Q22" i="13"/>
  <c r="P22" i="13"/>
  <c r="E22" i="13"/>
  <c r="U21" i="13"/>
  <c r="T21" i="13"/>
  <c r="S21" i="13"/>
  <c r="R21" i="13"/>
  <c r="Q21" i="13"/>
  <c r="P21" i="13"/>
  <c r="E21" i="13"/>
  <c r="S20" i="13"/>
  <c r="R20" i="13"/>
  <c r="Q20" i="13"/>
  <c r="P20" i="13"/>
  <c r="E20" i="13"/>
  <c r="T20" i="13" s="1"/>
  <c r="S19" i="13"/>
  <c r="R19" i="13"/>
  <c r="Q19" i="13"/>
  <c r="P19" i="13"/>
  <c r="E19" i="13"/>
  <c r="S17" i="13"/>
  <c r="O17" i="13"/>
  <c r="N17" i="13"/>
  <c r="M17" i="13"/>
  <c r="L17" i="13"/>
  <c r="K17" i="13"/>
  <c r="J17" i="13"/>
  <c r="I17" i="13"/>
  <c r="Q17" i="13" s="1"/>
  <c r="H17" i="13"/>
  <c r="G17" i="13"/>
  <c r="F17" i="13"/>
  <c r="C17" i="13"/>
  <c r="B17" i="13"/>
  <c r="E17" i="13" s="1"/>
  <c r="T16" i="13"/>
  <c r="S16" i="13"/>
  <c r="R16" i="13"/>
  <c r="Q16" i="13"/>
  <c r="P16" i="13"/>
  <c r="E16" i="13"/>
  <c r="U16" i="13" s="1"/>
  <c r="S15" i="13"/>
  <c r="R15" i="13"/>
  <c r="Q15" i="13"/>
  <c r="P15" i="13"/>
  <c r="E15" i="13"/>
  <c r="T15" i="13" s="1"/>
  <c r="U14" i="13"/>
  <c r="S14" i="13"/>
  <c r="R14" i="13"/>
  <c r="Q14" i="13"/>
  <c r="P14" i="13"/>
  <c r="E14" i="13"/>
  <c r="T14" i="13" s="1"/>
  <c r="S13" i="13"/>
  <c r="R13" i="13"/>
  <c r="Q13" i="13"/>
  <c r="P13" i="13"/>
  <c r="E13" i="13"/>
  <c r="U12" i="13"/>
  <c r="T12" i="13"/>
  <c r="S12" i="13"/>
  <c r="R12" i="13"/>
  <c r="Q12" i="13"/>
  <c r="P12" i="13"/>
  <c r="E12" i="13"/>
  <c r="U11" i="13"/>
  <c r="S11" i="13"/>
  <c r="R11" i="13"/>
  <c r="Q11" i="13"/>
  <c r="P11" i="13"/>
  <c r="E11" i="13"/>
  <c r="T11" i="13" s="1"/>
  <c r="T10" i="13"/>
  <c r="S10" i="13"/>
  <c r="R10" i="13"/>
  <c r="Q10" i="13"/>
  <c r="U10" i="13" s="1"/>
  <c r="P10" i="13"/>
  <c r="E10" i="13"/>
  <c r="S9" i="13"/>
  <c r="R9" i="13"/>
  <c r="Q9" i="13"/>
  <c r="P9" i="13"/>
  <c r="E9" i="13"/>
  <c r="U9" i="13" s="1"/>
  <c r="S96" i="12"/>
  <c r="R96" i="12"/>
  <c r="Q96" i="12"/>
  <c r="P96" i="12"/>
  <c r="E96" i="12"/>
  <c r="S95" i="12"/>
  <c r="R95" i="12"/>
  <c r="Q95" i="12"/>
  <c r="P95" i="12"/>
  <c r="E95" i="12"/>
  <c r="T95" i="12" s="1"/>
  <c r="U94" i="12"/>
  <c r="T94" i="12"/>
  <c r="S94" i="12"/>
  <c r="R94" i="12"/>
  <c r="Q94" i="12"/>
  <c r="P94" i="12"/>
  <c r="E94" i="12"/>
  <c r="U93" i="12"/>
  <c r="T93" i="12"/>
  <c r="S93" i="12"/>
  <c r="R93" i="12"/>
  <c r="Q93" i="12"/>
  <c r="P93" i="12"/>
  <c r="E93" i="12"/>
  <c r="U92" i="12"/>
  <c r="T92" i="12"/>
  <c r="S92" i="12"/>
  <c r="R92" i="12"/>
  <c r="Q92" i="12"/>
  <c r="P92" i="12"/>
  <c r="E92" i="12"/>
  <c r="S91" i="12"/>
  <c r="R91" i="12"/>
  <c r="Q91" i="12"/>
  <c r="P91" i="12"/>
  <c r="E91" i="12"/>
  <c r="U91" i="12" s="1"/>
  <c r="U90" i="12"/>
  <c r="T90" i="12"/>
  <c r="S90" i="12"/>
  <c r="R90" i="12"/>
  <c r="Q90" i="12"/>
  <c r="P90" i="12"/>
  <c r="E90" i="12"/>
  <c r="S89" i="12"/>
  <c r="R89" i="12"/>
  <c r="Q89" i="12"/>
  <c r="P89" i="12"/>
  <c r="E89" i="12"/>
  <c r="T88" i="12"/>
  <c r="S88" i="12"/>
  <c r="R88" i="12"/>
  <c r="Q88" i="12"/>
  <c r="P88" i="12"/>
  <c r="E88" i="12"/>
  <c r="O75" i="12"/>
  <c r="N75" i="12"/>
  <c r="M75" i="12"/>
  <c r="L75" i="12"/>
  <c r="R75" i="12" s="1"/>
  <c r="K75" i="12"/>
  <c r="J75" i="12"/>
  <c r="I75" i="12"/>
  <c r="H75" i="12"/>
  <c r="G75" i="12"/>
  <c r="F75" i="12"/>
  <c r="C75" i="12"/>
  <c r="B75" i="12"/>
  <c r="O74" i="12"/>
  <c r="N74" i="12"/>
  <c r="M74" i="12"/>
  <c r="L74" i="12"/>
  <c r="K74" i="12"/>
  <c r="J74" i="12"/>
  <c r="I74" i="12"/>
  <c r="H74" i="12"/>
  <c r="G74" i="12"/>
  <c r="F74" i="12"/>
  <c r="C74" i="12"/>
  <c r="E74" i="12" s="1"/>
  <c r="B74" i="12"/>
  <c r="O73" i="12"/>
  <c r="N73" i="12"/>
  <c r="R73" i="12" s="1"/>
  <c r="M73" i="12"/>
  <c r="L73" i="12"/>
  <c r="K73" i="12"/>
  <c r="J73" i="12"/>
  <c r="I73" i="12"/>
  <c r="H73" i="12"/>
  <c r="P73" i="12" s="1"/>
  <c r="G73" i="12"/>
  <c r="F73" i="12"/>
  <c r="C73" i="12"/>
  <c r="B73" i="12"/>
  <c r="E73" i="12" s="1"/>
  <c r="U72" i="12"/>
  <c r="T72" i="12"/>
  <c r="S72" i="12"/>
  <c r="R72" i="12"/>
  <c r="Q72" i="12"/>
  <c r="P72" i="12"/>
  <c r="E72" i="12"/>
  <c r="S71" i="12"/>
  <c r="R71" i="12"/>
  <c r="Q71" i="12"/>
  <c r="P71" i="12"/>
  <c r="E71" i="12"/>
  <c r="O69" i="12"/>
  <c r="N69" i="12"/>
  <c r="M69" i="12"/>
  <c r="L69" i="12"/>
  <c r="R69" i="12" s="1"/>
  <c r="K69" i="12"/>
  <c r="J69" i="12"/>
  <c r="I69" i="12"/>
  <c r="H69" i="12"/>
  <c r="G69" i="12"/>
  <c r="F69" i="12"/>
  <c r="C69" i="12"/>
  <c r="B69" i="12"/>
  <c r="R68" i="12"/>
  <c r="O68" i="12"/>
  <c r="N68" i="12"/>
  <c r="M68" i="12"/>
  <c r="S68" i="12" s="1"/>
  <c r="L68" i="12"/>
  <c r="K68" i="12"/>
  <c r="J68" i="12"/>
  <c r="I68" i="12"/>
  <c r="Q68" i="12" s="1"/>
  <c r="H68" i="12"/>
  <c r="P68" i="12" s="1"/>
  <c r="G68" i="12"/>
  <c r="F68" i="12"/>
  <c r="C68" i="12"/>
  <c r="B68" i="12"/>
  <c r="E68" i="12" s="1"/>
  <c r="U67" i="12"/>
  <c r="T67" i="12"/>
  <c r="S67" i="12"/>
  <c r="R67" i="12"/>
  <c r="Q67" i="12"/>
  <c r="P67" i="12"/>
  <c r="E67" i="12"/>
  <c r="S66" i="12"/>
  <c r="R66" i="12"/>
  <c r="Q66" i="12"/>
  <c r="P66" i="12"/>
  <c r="E66" i="12"/>
  <c r="S65" i="12"/>
  <c r="R65" i="12"/>
  <c r="Q65" i="12"/>
  <c r="P65" i="12"/>
  <c r="E65" i="12"/>
  <c r="U65" i="12" s="1"/>
  <c r="S64" i="12"/>
  <c r="R64" i="12"/>
  <c r="Q64" i="12"/>
  <c r="P64" i="12"/>
  <c r="E64" i="12"/>
  <c r="T64" i="12" s="1"/>
  <c r="S63" i="12"/>
  <c r="R63" i="12"/>
  <c r="Q63" i="12"/>
  <c r="P63" i="12"/>
  <c r="E63" i="12"/>
  <c r="U63" i="12" s="1"/>
  <c r="O61" i="12"/>
  <c r="N61" i="12"/>
  <c r="M61" i="12"/>
  <c r="S61" i="12" s="1"/>
  <c r="L61" i="12"/>
  <c r="R61" i="12" s="1"/>
  <c r="K61" i="12"/>
  <c r="J61" i="12"/>
  <c r="I61" i="12"/>
  <c r="H61" i="12"/>
  <c r="C61" i="12"/>
  <c r="B61" i="12"/>
  <c r="S60" i="12"/>
  <c r="R60" i="12"/>
  <c r="Q60" i="12"/>
  <c r="P60" i="12"/>
  <c r="E60" i="12"/>
  <c r="S59" i="12"/>
  <c r="R59" i="12"/>
  <c r="Q59" i="12"/>
  <c r="P59" i="12"/>
  <c r="E59" i="12"/>
  <c r="T59" i="12" s="1"/>
  <c r="T58" i="12"/>
  <c r="S58" i="12"/>
  <c r="R58" i="12"/>
  <c r="Q58" i="12"/>
  <c r="P58" i="12"/>
  <c r="E58" i="12"/>
  <c r="U58" i="12" s="1"/>
  <c r="U57" i="12"/>
  <c r="S57" i="12"/>
  <c r="R57" i="12"/>
  <c r="Q57" i="12"/>
  <c r="P57" i="12"/>
  <c r="E57" i="12"/>
  <c r="T57" i="12" s="1"/>
  <c r="O55" i="12"/>
  <c r="N55" i="12"/>
  <c r="M55" i="12"/>
  <c r="S55" i="12" s="1"/>
  <c r="L55" i="12"/>
  <c r="R55" i="12" s="1"/>
  <c r="K55" i="12"/>
  <c r="J55" i="12"/>
  <c r="I55" i="12"/>
  <c r="H55" i="12"/>
  <c r="G55" i="12"/>
  <c r="F55" i="12"/>
  <c r="C55" i="12"/>
  <c r="B55" i="12"/>
  <c r="S54" i="12"/>
  <c r="R54" i="12"/>
  <c r="Q54" i="12"/>
  <c r="P54" i="12"/>
  <c r="E54" i="12"/>
  <c r="U54" i="12" s="1"/>
  <c r="S53" i="12"/>
  <c r="R53" i="12"/>
  <c r="Q53" i="12"/>
  <c r="P53" i="12"/>
  <c r="E53" i="12"/>
  <c r="U53" i="12" s="1"/>
  <c r="S52" i="12"/>
  <c r="R52" i="12"/>
  <c r="Q52" i="12"/>
  <c r="P52" i="12"/>
  <c r="E52" i="12"/>
  <c r="U51" i="12"/>
  <c r="S51" i="12"/>
  <c r="R51" i="12"/>
  <c r="Q51" i="12"/>
  <c r="P51" i="12"/>
  <c r="E51" i="12"/>
  <c r="T51" i="12" s="1"/>
  <c r="U50" i="12"/>
  <c r="T50" i="12"/>
  <c r="S50" i="12"/>
  <c r="R50" i="12"/>
  <c r="Q50" i="12"/>
  <c r="P50" i="12"/>
  <c r="E50" i="12"/>
  <c r="S49" i="12"/>
  <c r="R49" i="12"/>
  <c r="Q49" i="12"/>
  <c r="P49" i="12"/>
  <c r="E49" i="12"/>
  <c r="U49" i="12" s="1"/>
  <c r="S48" i="12"/>
  <c r="R48" i="12"/>
  <c r="Q48" i="12"/>
  <c r="P48" i="12"/>
  <c r="E48" i="12"/>
  <c r="U48" i="12" s="1"/>
  <c r="T47" i="12"/>
  <c r="S47" i="12"/>
  <c r="R47" i="12"/>
  <c r="Q47" i="12"/>
  <c r="P47" i="12"/>
  <c r="E47" i="12"/>
  <c r="U47" i="12" s="1"/>
  <c r="U46" i="12"/>
  <c r="S46" i="12"/>
  <c r="R46" i="12"/>
  <c r="Q46" i="12"/>
  <c r="P46" i="12"/>
  <c r="E46" i="12"/>
  <c r="T46" i="12" s="1"/>
  <c r="S45" i="12"/>
  <c r="R45" i="12"/>
  <c r="Q45" i="12"/>
  <c r="P45" i="12"/>
  <c r="E45" i="12"/>
  <c r="U44" i="12"/>
  <c r="S44" i="12"/>
  <c r="R44" i="12"/>
  <c r="Q44" i="12"/>
  <c r="P44" i="12"/>
  <c r="E44" i="12"/>
  <c r="T44" i="12" s="1"/>
  <c r="O42" i="12"/>
  <c r="N42" i="12"/>
  <c r="M42" i="12"/>
  <c r="L42" i="12"/>
  <c r="R42" i="12" s="1"/>
  <c r="K42" i="12"/>
  <c r="J42" i="12"/>
  <c r="I42" i="12"/>
  <c r="H42" i="12"/>
  <c r="G42" i="12"/>
  <c r="F42" i="12"/>
  <c r="C42" i="12"/>
  <c r="B42" i="12"/>
  <c r="E42" i="12" s="1"/>
  <c r="S41" i="12"/>
  <c r="R41" i="12"/>
  <c r="Q41" i="12"/>
  <c r="P41" i="12"/>
  <c r="E41" i="12"/>
  <c r="T41" i="12" s="1"/>
  <c r="S40" i="12"/>
  <c r="R40" i="12"/>
  <c r="Q40" i="12"/>
  <c r="P40" i="12"/>
  <c r="E40" i="12"/>
  <c r="U40" i="12" s="1"/>
  <c r="S39" i="12"/>
  <c r="R39" i="12"/>
  <c r="Q39" i="12"/>
  <c r="P39" i="12"/>
  <c r="E39" i="12"/>
  <c r="T39" i="12" s="1"/>
  <c r="S38" i="12"/>
  <c r="R38" i="12"/>
  <c r="Q38" i="12"/>
  <c r="P38" i="12"/>
  <c r="E38" i="12"/>
  <c r="S37" i="12"/>
  <c r="R37" i="12"/>
  <c r="Q37" i="12"/>
  <c r="P37" i="12"/>
  <c r="E37" i="12"/>
  <c r="S35" i="12"/>
  <c r="O35" i="12"/>
  <c r="N35" i="12"/>
  <c r="M35" i="12"/>
  <c r="L35" i="12"/>
  <c r="R35" i="12" s="1"/>
  <c r="K35" i="12"/>
  <c r="J35" i="12"/>
  <c r="I35" i="12"/>
  <c r="H35" i="12"/>
  <c r="G35" i="12"/>
  <c r="F35" i="12"/>
  <c r="C35" i="12"/>
  <c r="B35" i="12"/>
  <c r="E35" i="12" s="1"/>
  <c r="U34" i="12"/>
  <c r="S34" i="12"/>
  <c r="R34" i="12"/>
  <c r="Q34" i="12"/>
  <c r="P34" i="12"/>
  <c r="E34" i="12"/>
  <c r="T34" i="12" s="1"/>
  <c r="S32" i="12"/>
  <c r="R32" i="12"/>
  <c r="O32" i="12"/>
  <c r="N32" i="12"/>
  <c r="M32" i="12"/>
  <c r="L32" i="12"/>
  <c r="K32" i="12"/>
  <c r="J32" i="12"/>
  <c r="I32" i="12"/>
  <c r="H32" i="12"/>
  <c r="G32" i="12"/>
  <c r="F32" i="12"/>
  <c r="C32" i="12"/>
  <c r="B32" i="12"/>
  <c r="E32" i="12" s="1"/>
  <c r="U31" i="12"/>
  <c r="T31" i="12"/>
  <c r="S31" i="12"/>
  <c r="R31" i="12"/>
  <c r="Q31" i="12"/>
  <c r="P31" i="12"/>
  <c r="E31" i="12"/>
  <c r="U30" i="12"/>
  <c r="T30" i="12"/>
  <c r="S30" i="12"/>
  <c r="R30" i="12"/>
  <c r="Q30" i="12"/>
  <c r="P30" i="12"/>
  <c r="E30" i="12"/>
  <c r="S29" i="12"/>
  <c r="R29" i="12"/>
  <c r="Q29" i="12"/>
  <c r="P29" i="12"/>
  <c r="E29" i="12"/>
  <c r="U29" i="12" s="1"/>
  <c r="S28" i="12"/>
  <c r="R28" i="12"/>
  <c r="Q28" i="12"/>
  <c r="P28" i="12"/>
  <c r="E28" i="12"/>
  <c r="U28" i="12" s="1"/>
  <c r="O26" i="12"/>
  <c r="N26" i="12"/>
  <c r="M26" i="12"/>
  <c r="L26" i="12"/>
  <c r="K26" i="12"/>
  <c r="J26" i="12"/>
  <c r="I26" i="12"/>
  <c r="H26" i="12"/>
  <c r="G26" i="12"/>
  <c r="F26" i="12"/>
  <c r="C26" i="12"/>
  <c r="B26" i="12"/>
  <c r="S25" i="12"/>
  <c r="R25" i="12"/>
  <c r="Q25" i="12"/>
  <c r="P25" i="12"/>
  <c r="E25" i="12"/>
  <c r="U24" i="12"/>
  <c r="S24" i="12"/>
  <c r="R24" i="12"/>
  <c r="Q24" i="12"/>
  <c r="P24" i="12"/>
  <c r="E24" i="12"/>
  <c r="T24" i="12" s="1"/>
  <c r="U23" i="12"/>
  <c r="T23" i="12"/>
  <c r="S23" i="12"/>
  <c r="R23" i="12"/>
  <c r="Q23" i="12"/>
  <c r="P23" i="12"/>
  <c r="E23" i="12"/>
  <c r="S22" i="12"/>
  <c r="R22" i="12"/>
  <c r="Q22" i="12"/>
  <c r="P22" i="12"/>
  <c r="E22" i="12"/>
  <c r="U22" i="12" s="1"/>
  <c r="S21" i="12"/>
  <c r="R21" i="12"/>
  <c r="Q21" i="12"/>
  <c r="P21" i="12"/>
  <c r="E21" i="12"/>
  <c r="U21" i="12" s="1"/>
  <c r="U20" i="12"/>
  <c r="S20" i="12"/>
  <c r="R20" i="12"/>
  <c r="Q20" i="12"/>
  <c r="P20" i="12"/>
  <c r="E20" i="12"/>
  <c r="T20" i="12" s="1"/>
  <c r="U19" i="12"/>
  <c r="T19" i="12"/>
  <c r="S19" i="12"/>
  <c r="R19" i="12"/>
  <c r="Q19" i="12"/>
  <c r="P19" i="12"/>
  <c r="E19" i="12"/>
  <c r="O17" i="12"/>
  <c r="N17" i="12"/>
  <c r="R17" i="12" s="1"/>
  <c r="M17" i="12"/>
  <c r="S17" i="12" s="1"/>
  <c r="L17" i="12"/>
  <c r="K17" i="12"/>
  <c r="J17" i="12"/>
  <c r="I17" i="12"/>
  <c r="Q17" i="12" s="1"/>
  <c r="H17" i="12"/>
  <c r="P17" i="12" s="1"/>
  <c r="G17" i="12"/>
  <c r="F17" i="12"/>
  <c r="E17" i="12"/>
  <c r="C17" i="12"/>
  <c r="B17" i="12"/>
  <c r="U16" i="12"/>
  <c r="T16" i="12"/>
  <c r="S16" i="12"/>
  <c r="R16" i="12"/>
  <c r="Q16" i="12"/>
  <c r="P16" i="12"/>
  <c r="E16" i="12"/>
  <c r="S15" i="12"/>
  <c r="R15" i="12"/>
  <c r="Q15" i="12"/>
  <c r="P15" i="12"/>
  <c r="E15" i="12"/>
  <c r="T14" i="12"/>
  <c r="S14" i="12"/>
  <c r="R14" i="12"/>
  <c r="Q14" i="12"/>
  <c r="P14" i="12"/>
  <c r="E14" i="12"/>
  <c r="U14" i="12" s="1"/>
  <c r="S13" i="12"/>
  <c r="R13" i="12"/>
  <c r="Q13" i="12"/>
  <c r="P13" i="12"/>
  <c r="E13" i="12"/>
  <c r="T13" i="12" s="1"/>
  <c r="S12" i="12"/>
  <c r="R12" i="12"/>
  <c r="Q12" i="12"/>
  <c r="P12" i="12"/>
  <c r="E12" i="12"/>
  <c r="U12" i="12" s="1"/>
  <c r="U11" i="12"/>
  <c r="S11" i="12"/>
  <c r="R11" i="12"/>
  <c r="Q11" i="12"/>
  <c r="P11" i="12"/>
  <c r="E11" i="12"/>
  <c r="T11" i="12" s="1"/>
  <c r="S10" i="12"/>
  <c r="R10" i="12"/>
  <c r="Q10" i="12"/>
  <c r="P10" i="12"/>
  <c r="E10" i="12"/>
  <c r="S9" i="12"/>
  <c r="R9" i="12"/>
  <c r="Q9" i="12"/>
  <c r="P9" i="12"/>
  <c r="E9" i="12"/>
  <c r="U96" i="11"/>
  <c r="T96" i="11"/>
  <c r="S96" i="11"/>
  <c r="R96" i="11"/>
  <c r="Q96" i="11"/>
  <c r="P96" i="11"/>
  <c r="E96" i="11"/>
  <c r="U95" i="11"/>
  <c r="T95" i="11"/>
  <c r="S95" i="11"/>
  <c r="R95" i="11"/>
  <c r="Q95" i="11"/>
  <c r="P95" i="11"/>
  <c r="E95" i="11"/>
  <c r="S94" i="11"/>
  <c r="R94" i="11"/>
  <c r="Q94" i="11"/>
  <c r="P94" i="11"/>
  <c r="E94" i="11"/>
  <c r="U94" i="11" s="1"/>
  <c r="S93" i="11"/>
  <c r="R93" i="11"/>
  <c r="Q93" i="11"/>
  <c r="P93" i="11"/>
  <c r="E93" i="11"/>
  <c r="T93" i="11" s="1"/>
  <c r="S92" i="11"/>
  <c r="R92" i="11"/>
  <c r="Q92" i="11"/>
  <c r="P92" i="11"/>
  <c r="E92" i="11"/>
  <c r="S91" i="11"/>
  <c r="R91" i="11"/>
  <c r="Q91" i="11"/>
  <c r="P91" i="11"/>
  <c r="E91" i="11"/>
  <c r="U90" i="11"/>
  <c r="S90" i="11"/>
  <c r="R90" i="11"/>
  <c r="Q90" i="11"/>
  <c r="P90" i="11"/>
  <c r="E90" i="11"/>
  <c r="T90" i="11" s="1"/>
  <c r="U89" i="11"/>
  <c r="T89" i="11"/>
  <c r="S89" i="11"/>
  <c r="R89" i="11"/>
  <c r="Q89" i="11"/>
  <c r="P89" i="11"/>
  <c r="E89" i="11"/>
  <c r="U88" i="11"/>
  <c r="T88" i="11"/>
  <c r="S88" i="11"/>
  <c r="R88" i="11"/>
  <c r="Q88" i="11"/>
  <c r="P88" i="11"/>
  <c r="E88" i="11"/>
  <c r="O75" i="11"/>
  <c r="N75" i="11"/>
  <c r="R75" i="11" s="1"/>
  <c r="M75" i="11"/>
  <c r="L75" i="11"/>
  <c r="K75" i="11"/>
  <c r="J75" i="11"/>
  <c r="I75" i="11"/>
  <c r="H75" i="11"/>
  <c r="G75" i="11"/>
  <c r="F75" i="11"/>
  <c r="C75" i="11"/>
  <c r="B75" i="11"/>
  <c r="S74" i="11"/>
  <c r="R74" i="11"/>
  <c r="O74" i="11"/>
  <c r="N74" i="11"/>
  <c r="M74" i="11"/>
  <c r="L74" i="11"/>
  <c r="K74" i="11"/>
  <c r="J74" i="11"/>
  <c r="I74" i="11"/>
  <c r="Q74" i="11" s="1"/>
  <c r="H74" i="11"/>
  <c r="G74" i="11"/>
  <c r="F74" i="11"/>
  <c r="C74" i="11"/>
  <c r="B74" i="11"/>
  <c r="E74" i="11" s="1"/>
  <c r="S73" i="11"/>
  <c r="R73" i="11"/>
  <c r="Q73" i="11"/>
  <c r="O73" i="11"/>
  <c r="N73" i="11"/>
  <c r="M73" i="11"/>
  <c r="L73" i="11"/>
  <c r="K73" i="11"/>
  <c r="J73" i="11"/>
  <c r="I73" i="11"/>
  <c r="H73" i="11"/>
  <c r="P73" i="11" s="1"/>
  <c r="G73" i="11"/>
  <c r="F73" i="11"/>
  <c r="C73" i="11"/>
  <c r="B73" i="11"/>
  <c r="E73" i="11" s="1"/>
  <c r="U72" i="11"/>
  <c r="T72" i="11"/>
  <c r="S72" i="11"/>
  <c r="R72" i="11"/>
  <c r="Q72" i="11"/>
  <c r="P72" i="11"/>
  <c r="E72" i="11"/>
  <c r="U71" i="11"/>
  <c r="T71" i="11"/>
  <c r="S71" i="11"/>
  <c r="R71" i="11"/>
  <c r="Q71" i="11"/>
  <c r="P71" i="11"/>
  <c r="E71" i="11"/>
  <c r="O69" i="11"/>
  <c r="N69" i="11"/>
  <c r="M69" i="11"/>
  <c r="L69" i="11"/>
  <c r="K69" i="11"/>
  <c r="J69" i="11"/>
  <c r="I69" i="11"/>
  <c r="H69" i="11"/>
  <c r="G69" i="11"/>
  <c r="F69" i="11"/>
  <c r="C69" i="11"/>
  <c r="B69" i="11"/>
  <c r="O68" i="11"/>
  <c r="N68" i="11"/>
  <c r="M68" i="11"/>
  <c r="S68" i="11" s="1"/>
  <c r="L68" i="11"/>
  <c r="R68" i="11" s="1"/>
  <c r="K68" i="11"/>
  <c r="J68" i="11"/>
  <c r="I68" i="11"/>
  <c r="H68" i="11"/>
  <c r="G68" i="11"/>
  <c r="F68" i="11"/>
  <c r="E68" i="11"/>
  <c r="C68" i="11"/>
  <c r="B68" i="11"/>
  <c r="U67" i="11"/>
  <c r="T67" i="11"/>
  <c r="S67" i="11"/>
  <c r="R67" i="11"/>
  <c r="Q67" i="11"/>
  <c r="P67" i="11"/>
  <c r="E67" i="11"/>
  <c r="S66" i="11"/>
  <c r="R66" i="11"/>
  <c r="Q66" i="11"/>
  <c r="P66" i="11"/>
  <c r="E66" i="11"/>
  <c r="U66" i="11" s="1"/>
  <c r="U65" i="11"/>
  <c r="T65" i="11"/>
  <c r="S65" i="11"/>
  <c r="R65" i="11"/>
  <c r="Q65" i="11"/>
  <c r="P65" i="11"/>
  <c r="E65" i="11"/>
  <c r="S64" i="11"/>
  <c r="R64" i="11"/>
  <c r="Q64" i="11"/>
  <c r="P64" i="11"/>
  <c r="E64" i="11"/>
  <c r="T64" i="11" s="1"/>
  <c r="S63" i="11"/>
  <c r="R63" i="11"/>
  <c r="Q63" i="11"/>
  <c r="P63" i="11"/>
  <c r="E63" i="11"/>
  <c r="O61" i="11"/>
  <c r="N61" i="11"/>
  <c r="M61" i="11"/>
  <c r="S61" i="11" s="1"/>
  <c r="L61" i="11"/>
  <c r="R61" i="11" s="1"/>
  <c r="K61" i="11"/>
  <c r="J61" i="11"/>
  <c r="I61" i="11"/>
  <c r="H61" i="11"/>
  <c r="C61" i="11"/>
  <c r="B61" i="11"/>
  <c r="S60" i="11"/>
  <c r="R60" i="11"/>
  <c r="Q60" i="11"/>
  <c r="P60" i="11"/>
  <c r="E60" i="11"/>
  <c r="U60" i="11" s="1"/>
  <c r="S59" i="11"/>
  <c r="R59" i="11"/>
  <c r="Q59" i="11"/>
  <c r="P59" i="11"/>
  <c r="E59" i="11"/>
  <c r="U59" i="11" s="1"/>
  <c r="S58" i="11"/>
  <c r="R58" i="11"/>
  <c r="Q58" i="11"/>
  <c r="P58" i="11"/>
  <c r="E58" i="11"/>
  <c r="U58" i="11" s="1"/>
  <c r="S57" i="11"/>
  <c r="R57" i="11"/>
  <c r="Q57" i="11"/>
  <c r="P57" i="11"/>
  <c r="E57" i="11"/>
  <c r="T57" i="11" s="1"/>
  <c r="S55" i="11"/>
  <c r="R55" i="11"/>
  <c r="O55" i="11"/>
  <c r="N55" i="11"/>
  <c r="M55" i="11"/>
  <c r="L55" i="11"/>
  <c r="K55" i="11"/>
  <c r="J55" i="11"/>
  <c r="I55" i="11"/>
  <c r="H55" i="11"/>
  <c r="G55" i="11"/>
  <c r="F55" i="11"/>
  <c r="C55" i="11"/>
  <c r="B55" i="11"/>
  <c r="S54" i="11"/>
  <c r="R54" i="11"/>
  <c r="Q54" i="11"/>
  <c r="P54" i="11"/>
  <c r="E54" i="11"/>
  <c r="U53" i="11"/>
  <c r="T53" i="11"/>
  <c r="S53" i="11"/>
  <c r="R53" i="11"/>
  <c r="Q53" i="11"/>
  <c r="P53" i="11"/>
  <c r="E53" i="11"/>
  <c r="S52" i="11"/>
  <c r="R52" i="11"/>
  <c r="Q52" i="11"/>
  <c r="P52" i="11"/>
  <c r="E52" i="11"/>
  <c r="T52" i="11" s="1"/>
  <c r="T51" i="11"/>
  <c r="S51" i="11"/>
  <c r="R51" i="11"/>
  <c r="Q51" i="11"/>
  <c r="P51" i="11"/>
  <c r="E51" i="11"/>
  <c r="U51" i="11" s="1"/>
  <c r="S50" i="11"/>
  <c r="R50" i="11"/>
  <c r="Q50" i="11"/>
  <c r="P50" i="11"/>
  <c r="E50" i="11"/>
  <c r="T50" i="11" s="1"/>
  <c r="S49" i="11"/>
  <c r="R49" i="11"/>
  <c r="Q49" i="11"/>
  <c r="P49" i="11"/>
  <c r="E49" i="11"/>
  <c r="T49" i="11" s="1"/>
  <c r="S48" i="11"/>
  <c r="R48" i="11"/>
  <c r="Q48" i="11"/>
  <c r="P48" i="11"/>
  <c r="E48" i="11"/>
  <c r="S47" i="11"/>
  <c r="R47" i="11"/>
  <c r="Q47" i="11"/>
  <c r="P47" i="11"/>
  <c r="E47" i="11"/>
  <c r="U46" i="11"/>
  <c r="S46" i="11"/>
  <c r="R46" i="11"/>
  <c r="Q46" i="11"/>
  <c r="P46" i="11"/>
  <c r="E46" i="11"/>
  <c r="T46" i="11" s="1"/>
  <c r="U45" i="11"/>
  <c r="T45" i="11"/>
  <c r="S45" i="11"/>
  <c r="R45" i="11"/>
  <c r="Q45" i="11"/>
  <c r="P45" i="11"/>
  <c r="E45" i="11"/>
  <c r="S44" i="11"/>
  <c r="R44" i="11"/>
  <c r="Q44" i="11"/>
  <c r="P44" i="11"/>
  <c r="E44" i="11"/>
  <c r="U44" i="11" s="1"/>
  <c r="O42" i="11"/>
  <c r="N42" i="11"/>
  <c r="M42" i="11"/>
  <c r="S42" i="11" s="1"/>
  <c r="L42" i="11"/>
  <c r="R42" i="11" s="1"/>
  <c r="K42" i="11"/>
  <c r="J42" i="11"/>
  <c r="I42" i="11"/>
  <c r="H42" i="11"/>
  <c r="G42" i="11"/>
  <c r="F42" i="11"/>
  <c r="C42" i="11"/>
  <c r="B42" i="11"/>
  <c r="S41" i="11"/>
  <c r="R41" i="11"/>
  <c r="Q41" i="11"/>
  <c r="P41" i="11"/>
  <c r="E41" i="11"/>
  <c r="U41" i="11" s="1"/>
  <c r="S40" i="11"/>
  <c r="R40" i="11"/>
  <c r="Q40" i="11"/>
  <c r="P40" i="11"/>
  <c r="E40" i="11"/>
  <c r="U40" i="11" s="1"/>
  <c r="S39" i="11"/>
  <c r="R39" i="11"/>
  <c r="Q39" i="11"/>
  <c r="P39" i="11"/>
  <c r="E39" i="11"/>
  <c r="U38" i="11"/>
  <c r="S38" i="11"/>
  <c r="R38" i="11"/>
  <c r="Q38" i="11"/>
  <c r="P38" i="11"/>
  <c r="E38" i="11"/>
  <c r="T38" i="11" s="1"/>
  <c r="U37" i="11"/>
  <c r="T37" i="11"/>
  <c r="S37" i="11"/>
  <c r="R37" i="11"/>
  <c r="Q37" i="11"/>
  <c r="P37" i="11"/>
  <c r="E37" i="11"/>
  <c r="S35" i="11"/>
  <c r="R35" i="11"/>
  <c r="O35" i="11"/>
  <c r="N35" i="11"/>
  <c r="M35" i="11"/>
  <c r="L35" i="11"/>
  <c r="K35" i="11"/>
  <c r="J35" i="11"/>
  <c r="I35" i="11"/>
  <c r="Q35" i="11" s="1"/>
  <c r="H35" i="11"/>
  <c r="G35" i="11"/>
  <c r="F35" i="11"/>
  <c r="C35" i="11"/>
  <c r="B35" i="11"/>
  <c r="E35" i="11" s="1"/>
  <c r="U34" i="11"/>
  <c r="T34" i="11"/>
  <c r="S34" i="11"/>
  <c r="R34" i="11"/>
  <c r="Q34" i="11"/>
  <c r="P34" i="11"/>
  <c r="E34" i="11"/>
  <c r="S32" i="11"/>
  <c r="O32" i="11"/>
  <c r="N32" i="11"/>
  <c r="M32" i="11"/>
  <c r="L32" i="11"/>
  <c r="R32" i="11" s="1"/>
  <c r="K32" i="11"/>
  <c r="Q32" i="11" s="1"/>
  <c r="J32" i="11"/>
  <c r="I32" i="11"/>
  <c r="H32" i="11"/>
  <c r="G32" i="11"/>
  <c r="F32" i="11"/>
  <c r="C32" i="11"/>
  <c r="B32" i="11"/>
  <c r="U31" i="11"/>
  <c r="T31" i="11"/>
  <c r="S31" i="11"/>
  <c r="R31" i="11"/>
  <c r="Q31" i="11"/>
  <c r="P31" i="11"/>
  <c r="E31" i="11"/>
  <c r="U30" i="11"/>
  <c r="T30" i="11"/>
  <c r="S30" i="11"/>
  <c r="R30" i="11"/>
  <c r="Q30" i="11"/>
  <c r="P30" i="11"/>
  <c r="E30" i="11"/>
  <c r="S29" i="11"/>
  <c r="R29" i="11"/>
  <c r="Q29" i="11"/>
  <c r="P29" i="11"/>
  <c r="E29" i="11"/>
  <c r="U29" i="11" s="1"/>
  <c r="S28" i="11"/>
  <c r="R28" i="11"/>
  <c r="Q28" i="11"/>
  <c r="P28" i="11"/>
  <c r="E28" i="11"/>
  <c r="U28" i="11" s="1"/>
  <c r="S26" i="11"/>
  <c r="O26" i="11"/>
  <c r="N26" i="11"/>
  <c r="M26" i="11"/>
  <c r="L26" i="11"/>
  <c r="R26" i="11" s="1"/>
  <c r="K26" i="11"/>
  <c r="J26" i="11"/>
  <c r="I26" i="11"/>
  <c r="H26" i="11"/>
  <c r="G26" i="11"/>
  <c r="F26" i="11"/>
  <c r="C26" i="11"/>
  <c r="B26" i="11"/>
  <c r="E26" i="11" s="1"/>
  <c r="U25" i="11"/>
  <c r="S25" i="11"/>
  <c r="R25" i="11"/>
  <c r="Q25" i="11"/>
  <c r="P25" i="11"/>
  <c r="E25" i="11"/>
  <c r="T25" i="11" s="1"/>
  <c r="U24" i="11"/>
  <c r="S24" i="11"/>
  <c r="R24" i="11"/>
  <c r="Q24" i="11"/>
  <c r="P24" i="11"/>
  <c r="E24" i="11"/>
  <c r="T24" i="11" s="1"/>
  <c r="S23" i="11"/>
  <c r="R23" i="11"/>
  <c r="Q23" i="11"/>
  <c r="P23" i="11"/>
  <c r="E23" i="11"/>
  <c r="U22" i="11"/>
  <c r="S22" i="11"/>
  <c r="R22" i="11"/>
  <c r="Q22" i="11"/>
  <c r="P22" i="11"/>
  <c r="E22" i="11"/>
  <c r="T22" i="11" s="1"/>
  <c r="U21" i="11"/>
  <c r="T21" i="11"/>
  <c r="S21" i="11"/>
  <c r="R21" i="11"/>
  <c r="Q21" i="11"/>
  <c r="P21" i="11"/>
  <c r="E21" i="11"/>
  <c r="S20" i="11"/>
  <c r="R20" i="11"/>
  <c r="Q20" i="11"/>
  <c r="P20" i="11"/>
  <c r="E20" i="11"/>
  <c r="U20" i="11" s="1"/>
  <c r="S19" i="11"/>
  <c r="R19" i="11"/>
  <c r="Q19" i="11"/>
  <c r="P19" i="11"/>
  <c r="E19" i="11"/>
  <c r="U19" i="11" s="1"/>
  <c r="O17" i="11"/>
  <c r="S17" i="11" s="1"/>
  <c r="N17" i="11"/>
  <c r="M17" i="11"/>
  <c r="L17" i="11"/>
  <c r="R17" i="11" s="1"/>
  <c r="K17" i="11"/>
  <c r="J17" i="11"/>
  <c r="I17" i="11"/>
  <c r="H17" i="11"/>
  <c r="P17" i="11" s="1"/>
  <c r="G17" i="11"/>
  <c r="F17" i="11"/>
  <c r="C17" i="11"/>
  <c r="B17" i="11"/>
  <c r="E17" i="11" s="1"/>
  <c r="S16" i="11"/>
  <c r="R16" i="11"/>
  <c r="Q16" i="11"/>
  <c r="P16" i="11"/>
  <c r="E16" i="11"/>
  <c r="U16" i="11" s="1"/>
  <c r="U15" i="11"/>
  <c r="S15" i="11"/>
  <c r="R15" i="11"/>
  <c r="Q15" i="11"/>
  <c r="P15" i="11"/>
  <c r="E15" i="11"/>
  <c r="T15" i="11" s="1"/>
  <c r="S14" i="11"/>
  <c r="R14" i="11"/>
  <c r="Q14" i="11"/>
  <c r="P14" i="11"/>
  <c r="E14" i="11"/>
  <c r="S13" i="11"/>
  <c r="R13" i="11"/>
  <c r="Q13" i="11"/>
  <c r="P13" i="11"/>
  <c r="E13" i="11"/>
  <c r="U12" i="11"/>
  <c r="S12" i="11"/>
  <c r="R12" i="11"/>
  <c r="Q12" i="11"/>
  <c r="P12" i="11"/>
  <c r="E12" i="11"/>
  <c r="T12" i="11" s="1"/>
  <c r="U11" i="11"/>
  <c r="T11" i="11"/>
  <c r="S11" i="11"/>
  <c r="R11" i="11"/>
  <c r="Q11" i="11"/>
  <c r="P11" i="11"/>
  <c r="E11" i="11"/>
  <c r="T10" i="11"/>
  <c r="S10" i="11"/>
  <c r="R10" i="11"/>
  <c r="Q10" i="11"/>
  <c r="U10" i="11" s="1"/>
  <c r="P10" i="11"/>
  <c r="E10" i="11"/>
  <c r="S9" i="11"/>
  <c r="R9" i="11"/>
  <c r="Q9" i="11"/>
  <c r="P9" i="11"/>
  <c r="E9" i="11"/>
  <c r="U9" i="11" s="1"/>
  <c r="S96" i="10"/>
  <c r="R96" i="10"/>
  <c r="Q96" i="10"/>
  <c r="P96" i="10"/>
  <c r="E96" i="10"/>
  <c r="U96" i="10" s="1"/>
  <c r="U95" i="10"/>
  <c r="S95" i="10"/>
  <c r="R95" i="10"/>
  <c r="Q95" i="10"/>
  <c r="P95" i="10"/>
  <c r="E95" i="10"/>
  <c r="T95" i="10" s="1"/>
  <c r="S94" i="10"/>
  <c r="R94" i="10"/>
  <c r="Q94" i="10"/>
  <c r="P94" i="10"/>
  <c r="E94" i="10"/>
  <c r="S93" i="10"/>
  <c r="R93" i="10"/>
  <c r="Q93" i="10"/>
  <c r="P93" i="10"/>
  <c r="E93" i="10"/>
  <c r="U92" i="10"/>
  <c r="S92" i="10"/>
  <c r="R92" i="10"/>
  <c r="Q92" i="10"/>
  <c r="P92" i="10"/>
  <c r="E92" i="10"/>
  <c r="T92" i="10" s="1"/>
  <c r="U91" i="10"/>
  <c r="T91" i="10"/>
  <c r="S91" i="10"/>
  <c r="R91" i="10"/>
  <c r="Q91" i="10"/>
  <c r="P91" i="10"/>
  <c r="E91" i="10"/>
  <c r="U90" i="10"/>
  <c r="T90" i="10"/>
  <c r="S90" i="10"/>
  <c r="R90" i="10"/>
  <c r="Q90" i="10"/>
  <c r="P90" i="10"/>
  <c r="E90" i="10"/>
  <c r="S89" i="10"/>
  <c r="R89" i="10"/>
  <c r="Q89" i="10"/>
  <c r="P89" i="10"/>
  <c r="E89" i="10"/>
  <c r="U89" i="10" s="1"/>
  <c r="S88" i="10"/>
  <c r="R88" i="10"/>
  <c r="R87" i="10" s="1"/>
  <c r="Q88" i="10"/>
  <c r="P88" i="10"/>
  <c r="E88" i="10"/>
  <c r="U88" i="10" s="1"/>
  <c r="O75" i="10"/>
  <c r="N75" i="10"/>
  <c r="M75" i="10"/>
  <c r="L75" i="10"/>
  <c r="K75" i="10"/>
  <c r="J75" i="10"/>
  <c r="I75" i="10"/>
  <c r="H75" i="10"/>
  <c r="G75" i="10"/>
  <c r="F75" i="10"/>
  <c r="C75" i="10"/>
  <c r="B75" i="10"/>
  <c r="O74" i="10"/>
  <c r="N74" i="10"/>
  <c r="M74" i="10"/>
  <c r="S74" i="10" s="1"/>
  <c r="L74" i="10"/>
  <c r="R74" i="10" s="1"/>
  <c r="K74" i="10"/>
  <c r="J74" i="10"/>
  <c r="I74" i="10"/>
  <c r="Q74" i="10" s="1"/>
  <c r="H74" i="10"/>
  <c r="P74" i="10" s="1"/>
  <c r="G74" i="10"/>
  <c r="F74" i="10"/>
  <c r="C74" i="10"/>
  <c r="E74" i="10" s="1"/>
  <c r="B74" i="10"/>
  <c r="O73" i="10"/>
  <c r="N73" i="10"/>
  <c r="R73" i="10" s="1"/>
  <c r="M73" i="10"/>
  <c r="S73" i="10" s="1"/>
  <c r="L73" i="10"/>
  <c r="K73" i="10"/>
  <c r="J73" i="10"/>
  <c r="I73" i="10"/>
  <c r="Q73" i="10" s="1"/>
  <c r="H73" i="10"/>
  <c r="P73" i="10" s="1"/>
  <c r="G73" i="10"/>
  <c r="F73" i="10"/>
  <c r="E73" i="10"/>
  <c r="C73" i="10"/>
  <c r="B73" i="10"/>
  <c r="U72" i="10"/>
  <c r="T72" i="10"/>
  <c r="S72" i="10"/>
  <c r="R72" i="10"/>
  <c r="Q72" i="10"/>
  <c r="P72" i="10"/>
  <c r="E72" i="10"/>
  <c r="S71" i="10"/>
  <c r="R71" i="10"/>
  <c r="Q71" i="10"/>
  <c r="P71" i="10"/>
  <c r="E71" i="10"/>
  <c r="U71" i="10" s="1"/>
  <c r="O69" i="10"/>
  <c r="N69" i="10"/>
  <c r="M69" i="10"/>
  <c r="L69" i="10"/>
  <c r="K69" i="10"/>
  <c r="J69" i="10"/>
  <c r="I69" i="10"/>
  <c r="H69" i="10"/>
  <c r="G69" i="10"/>
  <c r="F69" i="10"/>
  <c r="C69" i="10"/>
  <c r="B69" i="10"/>
  <c r="O68" i="10"/>
  <c r="N68" i="10"/>
  <c r="M68" i="10"/>
  <c r="S68" i="10" s="1"/>
  <c r="L68" i="10"/>
  <c r="R68" i="10" s="1"/>
  <c r="K68" i="10"/>
  <c r="J68" i="10"/>
  <c r="I68" i="10"/>
  <c r="Q68" i="10" s="1"/>
  <c r="H68" i="10"/>
  <c r="G68" i="10"/>
  <c r="F68" i="10"/>
  <c r="C68" i="10"/>
  <c r="B68" i="10"/>
  <c r="E68" i="10" s="1"/>
  <c r="U67" i="10"/>
  <c r="T67" i="10"/>
  <c r="S67" i="10"/>
  <c r="R67" i="10"/>
  <c r="Q67" i="10"/>
  <c r="P67" i="10"/>
  <c r="E67" i="10"/>
  <c r="S66" i="10"/>
  <c r="R66" i="10"/>
  <c r="Q66" i="10"/>
  <c r="P66" i="10"/>
  <c r="E66" i="10"/>
  <c r="U66" i="10" s="1"/>
  <c r="S65" i="10"/>
  <c r="R65" i="10"/>
  <c r="Q65" i="10"/>
  <c r="P65" i="10"/>
  <c r="E65" i="10"/>
  <c r="U65" i="10" s="1"/>
  <c r="S64" i="10"/>
  <c r="R64" i="10"/>
  <c r="Q64" i="10"/>
  <c r="P64" i="10"/>
  <c r="E64" i="10"/>
  <c r="T64" i="10" s="1"/>
  <c r="S63" i="10"/>
  <c r="R63" i="10"/>
  <c r="Q63" i="10"/>
  <c r="P63" i="10"/>
  <c r="E63" i="10"/>
  <c r="O61" i="10"/>
  <c r="N61" i="10"/>
  <c r="M61" i="10"/>
  <c r="S61" i="10" s="1"/>
  <c r="L61" i="10"/>
  <c r="R61" i="10" s="1"/>
  <c r="K61" i="10"/>
  <c r="J61" i="10"/>
  <c r="I61" i="10"/>
  <c r="Q61" i="10" s="1"/>
  <c r="H61" i="10"/>
  <c r="C61" i="10"/>
  <c r="B61" i="10"/>
  <c r="U60" i="10"/>
  <c r="S60" i="10"/>
  <c r="R60" i="10"/>
  <c r="Q60" i="10"/>
  <c r="P60" i="10"/>
  <c r="E60" i="10"/>
  <c r="T60" i="10" s="1"/>
  <c r="S59" i="10"/>
  <c r="R59" i="10"/>
  <c r="Q59" i="10"/>
  <c r="P59" i="10"/>
  <c r="E59" i="10"/>
  <c r="U59" i="10" s="1"/>
  <c r="U58" i="10"/>
  <c r="T58" i="10"/>
  <c r="S58" i="10"/>
  <c r="R58" i="10"/>
  <c r="Q58" i="10"/>
  <c r="P58" i="10"/>
  <c r="E58" i="10"/>
  <c r="S57" i="10"/>
  <c r="R57" i="10"/>
  <c r="Q57" i="10"/>
  <c r="P57" i="10"/>
  <c r="E57" i="10"/>
  <c r="U57" i="10" s="1"/>
  <c r="O55" i="10"/>
  <c r="N55" i="10"/>
  <c r="M55" i="10"/>
  <c r="S55" i="10" s="1"/>
  <c r="L55" i="10"/>
  <c r="K55" i="10"/>
  <c r="J55" i="10"/>
  <c r="I55" i="10"/>
  <c r="H55" i="10"/>
  <c r="G55" i="10"/>
  <c r="F55" i="10"/>
  <c r="C55" i="10"/>
  <c r="B55" i="10"/>
  <c r="S54" i="10"/>
  <c r="R54" i="10"/>
  <c r="Q54" i="10"/>
  <c r="P54" i="10"/>
  <c r="E54" i="10"/>
  <c r="U54" i="10" s="1"/>
  <c r="S53" i="10"/>
  <c r="R53" i="10"/>
  <c r="Q53" i="10"/>
  <c r="P53" i="10"/>
  <c r="E53" i="10"/>
  <c r="S52" i="10"/>
  <c r="R52" i="10"/>
  <c r="Q52" i="10"/>
  <c r="P52" i="10"/>
  <c r="E52" i="10"/>
  <c r="T52" i="10" s="1"/>
  <c r="S51" i="10"/>
  <c r="R51" i="10"/>
  <c r="Q51" i="10"/>
  <c r="P51" i="10"/>
  <c r="E51" i="10"/>
  <c r="S50" i="10"/>
  <c r="R50" i="10"/>
  <c r="Q50" i="10"/>
  <c r="P50" i="10"/>
  <c r="E50" i="10"/>
  <c r="S49" i="10"/>
  <c r="R49" i="10"/>
  <c r="Q49" i="10"/>
  <c r="P49" i="10"/>
  <c r="E49" i="10"/>
  <c r="T49" i="10" s="1"/>
  <c r="S48" i="10"/>
  <c r="R48" i="10"/>
  <c r="Q48" i="10"/>
  <c r="P48" i="10"/>
  <c r="E48" i="10"/>
  <c r="U48" i="10" s="1"/>
  <c r="U47" i="10"/>
  <c r="T47" i="10"/>
  <c r="S47" i="10"/>
  <c r="R47" i="10"/>
  <c r="Q47" i="10"/>
  <c r="P47" i="10"/>
  <c r="E47" i="10"/>
  <c r="S46" i="10"/>
  <c r="R46" i="10"/>
  <c r="Q46" i="10"/>
  <c r="P46" i="10"/>
  <c r="E46" i="10"/>
  <c r="U46" i="10" s="1"/>
  <c r="S45" i="10"/>
  <c r="R45" i="10"/>
  <c r="Q45" i="10"/>
  <c r="P45" i="10"/>
  <c r="E45" i="10"/>
  <c r="U45" i="10" s="1"/>
  <c r="U44" i="10"/>
  <c r="S44" i="10"/>
  <c r="R44" i="10"/>
  <c r="Q44" i="10"/>
  <c r="P44" i="10"/>
  <c r="E44" i="10"/>
  <c r="T44" i="10" s="1"/>
  <c r="R42" i="10"/>
  <c r="O42" i="10"/>
  <c r="N42" i="10"/>
  <c r="M42" i="10"/>
  <c r="S42" i="10" s="1"/>
  <c r="L42" i="10"/>
  <c r="K42" i="10"/>
  <c r="J42" i="10"/>
  <c r="I42" i="10"/>
  <c r="Q42" i="10" s="1"/>
  <c r="H42" i="10"/>
  <c r="P42" i="10" s="1"/>
  <c r="G42" i="10"/>
  <c r="F42" i="10"/>
  <c r="C42" i="10"/>
  <c r="E42" i="10" s="1"/>
  <c r="B42" i="10"/>
  <c r="U41" i="10"/>
  <c r="S41" i="10"/>
  <c r="R41" i="10"/>
  <c r="Q41" i="10"/>
  <c r="P41" i="10"/>
  <c r="E41" i="10"/>
  <c r="T41" i="10" s="1"/>
  <c r="S40" i="10"/>
  <c r="R40" i="10"/>
  <c r="Q40" i="10"/>
  <c r="P40" i="10"/>
  <c r="E40" i="10"/>
  <c r="S39" i="10"/>
  <c r="R39" i="10"/>
  <c r="Q39" i="10"/>
  <c r="P39" i="10"/>
  <c r="E39" i="10"/>
  <c r="U38" i="10"/>
  <c r="S38" i="10"/>
  <c r="R38" i="10"/>
  <c r="Q38" i="10"/>
  <c r="P38" i="10"/>
  <c r="E38" i="10"/>
  <c r="T38" i="10" s="1"/>
  <c r="U37" i="10"/>
  <c r="T37" i="10"/>
  <c r="S37" i="10"/>
  <c r="R37" i="10"/>
  <c r="Q37" i="10"/>
  <c r="P37" i="10"/>
  <c r="E37" i="10"/>
  <c r="R35" i="10"/>
  <c r="Q35" i="10"/>
  <c r="O35" i="10"/>
  <c r="S35" i="10" s="1"/>
  <c r="N35" i="10"/>
  <c r="M35" i="10"/>
  <c r="L35" i="10"/>
  <c r="K35" i="10"/>
  <c r="J35" i="10"/>
  <c r="I35" i="10"/>
  <c r="H35" i="10"/>
  <c r="P35" i="10" s="1"/>
  <c r="G35" i="10"/>
  <c r="F35" i="10"/>
  <c r="C35" i="10"/>
  <c r="B35" i="10"/>
  <c r="E35" i="10" s="1"/>
  <c r="U34" i="10"/>
  <c r="T34" i="10"/>
  <c r="S34" i="10"/>
  <c r="R34" i="10"/>
  <c r="Q34" i="10"/>
  <c r="P34" i="10"/>
  <c r="E34" i="10"/>
  <c r="R32" i="10"/>
  <c r="O32" i="10"/>
  <c r="N32" i="10"/>
  <c r="M32" i="10"/>
  <c r="S32" i="10" s="1"/>
  <c r="L32" i="10"/>
  <c r="K32" i="10"/>
  <c r="J32" i="10"/>
  <c r="I32" i="10"/>
  <c r="H32" i="10"/>
  <c r="G32" i="10"/>
  <c r="F32" i="10"/>
  <c r="C32" i="10"/>
  <c r="B32" i="10"/>
  <c r="U31" i="10"/>
  <c r="T31" i="10"/>
  <c r="S31" i="10"/>
  <c r="R31" i="10"/>
  <c r="Q31" i="10"/>
  <c r="P31" i="10"/>
  <c r="E31" i="10"/>
  <c r="U30" i="10"/>
  <c r="T30" i="10"/>
  <c r="S30" i="10"/>
  <c r="R30" i="10"/>
  <c r="Q30" i="10"/>
  <c r="P30" i="10"/>
  <c r="E30" i="10"/>
  <c r="S29" i="10"/>
  <c r="R29" i="10"/>
  <c r="Q29" i="10"/>
  <c r="P29" i="10"/>
  <c r="E29" i="10"/>
  <c r="U29" i="10" s="1"/>
  <c r="S28" i="10"/>
  <c r="R28" i="10"/>
  <c r="Q28" i="10"/>
  <c r="P28" i="10"/>
  <c r="E28" i="10"/>
  <c r="U28" i="10" s="1"/>
  <c r="O26" i="10"/>
  <c r="N26" i="10"/>
  <c r="M26" i="10"/>
  <c r="S26" i="10" s="1"/>
  <c r="L26" i="10"/>
  <c r="R26" i="10" s="1"/>
  <c r="K26" i="10"/>
  <c r="J26" i="10"/>
  <c r="I26" i="10"/>
  <c r="H26" i="10"/>
  <c r="G26" i="10"/>
  <c r="F26" i="10"/>
  <c r="C26" i="10"/>
  <c r="B26" i="10"/>
  <c r="E26" i="10" s="1"/>
  <c r="S25" i="10"/>
  <c r="R25" i="10"/>
  <c r="Q25" i="10"/>
  <c r="P25" i="10"/>
  <c r="E25" i="10"/>
  <c r="U25" i="10" s="1"/>
  <c r="U24" i="10"/>
  <c r="S24" i="10"/>
  <c r="R24" i="10"/>
  <c r="Q24" i="10"/>
  <c r="P24" i="10"/>
  <c r="E24" i="10"/>
  <c r="T24" i="10" s="1"/>
  <c r="S23" i="10"/>
  <c r="R23" i="10"/>
  <c r="Q23" i="10"/>
  <c r="P23" i="10"/>
  <c r="E23" i="10"/>
  <c r="S22" i="10"/>
  <c r="R22" i="10"/>
  <c r="Q22" i="10"/>
  <c r="P22" i="10"/>
  <c r="E22" i="10"/>
  <c r="U21" i="10"/>
  <c r="S21" i="10"/>
  <c r="R21" i="10"/>
  <c r="Q21" i="10"/>
  <c r="P21" i="10"/>
  <c r="E21" i="10"/>
  <c r="T21" i="10" s="1"/>
  <c r="U20" i="10"/>
  <c r="T20" i="10"/>
  <c r="S20" i="10"/>
  <c r="R20" i="10"/>
  <c r="Q20" i="10"/>
  <c r="P20" i="10"/>
  <c r="E20" i="10"/>
  <c r="U19" i="10"/>
  <c r="T19" i="10"/>
  <c r="S19" i="10"/>
  <c r="R19" i="10"/>
  <c r="Q19" i="10"/>
  <c r="P19" i="10"/>
  <c r="E19" i="10"/>
  <c r="O17" i="10"/>
  <c r="N17" i="10"/>
  <c r="R17" i="10" s="1"/>
  <c r="M17" i="10"/>
  <c r="S17" i="10" s="1"/>
  <c r="L17" i="10"/>
  <c r="K17" i="10"/>
  <c r="J17" i="10"/>
  <c r="I17" i="10"/>
  <c r="Q17" i="10" s="1"/>
  <c r="H17" i="10"/>
  <c r="P17" i="10" s="1"/>
  <c r="G17" i="10"/>
  <c r="F17" i="10"/>
  <c r="E17" i="10"/>
  <c r="C17" i="10"/>
  <c r="B17" i="10"/>
  <c r="U16" i="10"/>
  <c r="T16" i="10"/>
  <c r="S16" i="10"/>
  <c r="R16" i="10"/>
  <c r="Q16" i="10"/>
  <c r="P16" i="10"/>
  <c r="E16" i="10"/>
  <c r="S15" i="10"/>
  <c r="R15" i="10"/>
  <c r="Q15" i="10"/>
  <c r="P15" i="10"/>
  <c r="E15" i="10"/>
  <c r="U15" i="10" s="1"/>
  <c r="S14" i="10"/>
  <c r="R14" i="10"/>
  <c r="Q14" i="10"/>
  <c r="P14" i="10"/>
  <c r="E14" i="10"/>
  <c r="U14" i="10" s="1"/>
  <c r="U13" i="10"/>
  <c r="S13" i="10"/>
  <c r="R13" i="10"/>
  <c r="Q13" i="10"/>
  <c r="P13" i="10"/>
  <c r="E13" i="10"/>
  <c r="T13" i="10" s="1"/>
  <c r="S12" i="10"/>
  <c r="R12" i="10"/>
  <c r="Q12" i="10"/>
  <c r="P12" i="10"/>
  <c r="E12" i="10"/>
  <c r="S11" i="10"/>
  <c r="R11" i="10"/>
  <c r="Q11" i="10"/>
  <c r="P11" i="10"/>
  <c r="E11" i="10"/>
  <c r="U10" i="10"/>
  <c r="S10" i="10"/>
  <c r="R10" i="10"/>
  <c r="Q10" i="10"/>
  <c r="P10" i="10"/>
  <c r="E10" i="10"/>
  <c r="T10" i="10" s="1"/>
  <c r="U9" i="10"/>
  <c r="T9" i="10"/>
  <c r="S9" i="10"/>
  <c r="R9" i="10"/>
  <c r="Q9" i="10"/>
  <c r="P9" i="10"/>
  <c r="E9" i="10"/>
  <c r="U96" i="9"/>
  <c r="T96" i="9"/>
  <c r="S96" i="9"/>
  <c r="R96" i="9"/>
  <c r="Q96" i="9"/>
  <c r="P96" i="9"/>
  <c r="E96" i="9"/>
  <c r="S95" i="9"/>
  <c r="R95" i="9"/>
  <c r="Q95" i="9"/>
  <c r="P95" i="9"/>
  <c r="E95" i="9"/>
  <c r="U95" i="9" s="1"/>
  <c r="S94" i="9"/>
  <c r="R94" i="9"/>
  <c r="Q94" i="9"/>
  <c r="P94" i="9"/>
  <c r="E94" i="9"/>
  <c r="U94" i="9" s="1"/>
  <c r="U93" i="9"/>
  <c r="S93" i="9"/>
  <c r="R93" i="9"/>
  <c r="Q93" i="9"/>
  <c r="P93" i="9"/>
  <c r="E93" i="9"/>
  <c r="T93" i="9" s="1"/>
  <c r="S92" i="9"/>
  <c r="R92" i="9"/>
  <c r="Q92" i="9"/>
  <c r="P92" i="9"/>
  <c r="E92" i="9"/>
  <c r="S91" i="9"/>
  <c r="R91" i="9"/>
  <c r="Q91" i="9"/>
  <c r="P91" i="9"/>
  <c r="E91" i="9"/>
  <c r="U90" i="9"/>
  <c r="S90" i="9"/>
  <c r="R90" i="9"/>
  <c r="Q90" i="9"/>
  <c r="P90" i="9"/>
  <c r="E90" i="9"/>
  <c r="T90" i="9" s="1"/>
  <c r="U89" i="9"/>
  <c r="T89" i="9"/>
  <c r="S89" i="9"/>
  <c r="R89" i="9"/>
  <c r="Q89" i="9"/>
  <c r="P89" i="9"/>
  <c r="E89" i="9"/>
  <c r="U88" i="9"/>
  <c r="T88" i="9"/>
  <c r="S88" i="9"/>
  <c r="R88" i="9"/>
  <c r="Q88" i="9"/>
  <c r="P88" i="9"/>
  <c r="E88" i="9"/>
  <c r="W75" i="9"/>
  <c r="V75" i="9"/>
  <c r="O75" i="9"/>
  <c r="S75" i="9" s="1"/>
  <c r="N75" i="9"/>
  <c r="M75" i="9"/>
  <c r="L75" i="9"/>
  <c r="K75" i="9"/>
  <c r="J75" i="9"/>
  <c r="I75" i="9"/>
  <c r="H75" i="9"/>
  <c r="G75" i="9"/>
  <c r="F75" i="9"/>
  <c r="C75" i="9"/>
  <c r="B75" i="9"/>
  <c r="S74" i="9"/>
  <c r="O74" i="9"/>
  <c r="N74" i="9"/>
  <c r="M74" i="9"/>
  <c r="L74" i="9"/>
  <c r="R74" i="9" s="1"/>
  <c r="K74" i="9"/>
  <c r="J74" i="9"/>
  <c r="I74" i="9"/>
  <c r="H74" i="9"/>
  <c r="P74" i="9" s="1"/>
  <c r="G74" i="9"/>
  <c r="F74" i="9"/>
  <c r="C74" i="9"/>
  <c r="B74" i="9"/>
  <c r="E74" i="9" s="1"/>
  <c r="O73" i="9"/>
  <c r="N73" i="9"/>
  <c r="M73" i="9"/>
  <c r="S73" i="9" s="1"/>
  <c r="L73" i="9"/>
  <c r="R73" i="9" s="1"/>
  <c r="K73" i="9"/>
  <c r="J73" i="9"/>
  <c r="I73" i="9"/>
  <c r="H73" i="9"/>
  <c r="G73" i="9"/>
  <c r="F73" i="9"/>
  <c r="C73" i="9"/>
  <c r="E73" i="9" s="1"/>
  <c r="B73" i="9"/>
  <c r="S72" i="9"/>
  <c r="R72" i="9"/>
  <c r="Q72" i="9"/>
  <c r="P72" i="9"/>
  <c r="E72" i="9"/>
  <c r="S71" i="9"/>
  <c r="R71" i="9"/>
  <c r="Q71" i="9"/>
  <c r="P71" i="9"/>
  <c r="E71" i="9"/>
  <c r="W69" i="9"/>
  <c r="V69" i="9"/>
  <c r="O69" i="9"/>
  <c r="N69" i="9"/>
  <c r="M69" i="9"/>
  <c r="L69" i="9"/>
  <c r="K69" i="9"/>
  <c r="J69" i="9"/>
  <c r="I69" i="9"/>
  <c r="H69" i="9"/>
  <c r="G69" i="9"/>
  <c r="F69" i="9"/>
  <c r="C69" i="9"/>
  <c r="B69" i="9"/>
  <c r="S68" i="9"/>
  <c r="O68" i="9"/>
  <c r="N68" i="9"/>
  <c r="M68" i="9"/>
  <c r="L68" i="9"/>
  <c r="R68" i="9" s="1"/>
  <c r="K68" i="9"/>
  <c r="J68" i="9"/>
  <c r="I68" i="9"/>
  <c r="H68" i="9"/>
  <c r="G68" i="9"/>
  <c r="F68" i="9"/>
  <c r="C68" i="9"/>
  <c r="B68" i="9"/>
  <c r="E68" i="9" s="1"/>
  <c r="S67" i="9"/>
  <c r="R67" i="9"/>
  <c r="Q67" i="9"/>
  <c r="P67" i="9"/>
  <c r="E67" i="9"/>
  <c r="U67" i="9" s="1"/>
  <c r="U66" i="9"/>
  <c r="S66" i="9"/>
  <c r="R66" i="9"/>
  <c r="Q66" i="9"/>
  <c r="P66" i="9"/>
  <c r="E66" i="9"/>
  <c r="T66" i="9" s="1"/>
  <c r="S65" i="9"/>
  <c r="R65" i="9"/>
  <c r="Q65" i="9"/>
  <c r="P65" i="9"/>
  <c r="E65" i="9"/>
  <c r="S64" i="9"/>
  <c r="R64" i="9"/>
  <c r="Q64" i="9"/>
  <c r="P64" i="9"/>
  <c r="E64" i="9"/>
  <c r="U63" i="9"/>
  <c r="S63" i="9"/>
  <c r="R63" i="9"/>
  <c r="Q63" i="9"/>
  <c r="P63" i="9"/>
  <c r="E63" i="9"/>
  <c r="O61" i="9"/>
  <c r="N61" i="9"/>
  <c r="M61" i="9"/>
  <c r="S61" i="9" s="1"/>
  <c r="L61" i="9"/>
  <c r="R61" i="9" s="1"/>
  <c r="K61" i="9"/>
  <c r="J61" i="9"/>
  <c r="I61" i="9"/>
  <c r="H61" i="9"/>
  <c r="E61" i="9"/>
  <c r="C61" i="9"/>
  <c r="B61" i="9"/>
  <c r="U60" i="9"/>
  <c r="T60" i="9"/>
  <c r="S60" i="9"/>
  <c r="R60" i="9"/>
  <c r="Q60" i="9"/>
  <c r="P60" i="9"/>
  <c r="E60" i="9"/>
  <c r="S59" i="9"/>
  <c r="R59" i="9"/>
  <c r="Q59" i="9"/>
  <c r="P59" i="9"/>
  <c r="E59" i="9"/>
  <c r="U59" i="9" s="1"/>
  <c r="S58" i="9"/>
  <c r="R58" i="9"/>
  <c r="Q58" i="9"/>
  <c r="P58" i="9"/>
  <c r="E58" i="9"/>
  <c r="U58" i="9" s="1"/>
  <c r="S57" i="9"/>
  <c r="R57" i="9"/>
  <c r="Q57" i="9"/>
  <c r="P57" i="9"/>
  <c r="E57" i="9"/>
  <c r="T57" i="9" s="1"/>
  <c r="O55" i="9"/>
  <c r="N55" i="9"/>
  <c r="M55" i="9"/>
  <c r="L55" i="9"/>
  <c r="K55" i="9"/>
  <c r="J55" i="9"/>
  <c r="I55" i="9"/>
  <c r="H55" i="9"/>
  <c r="G55" i="9"/>
  <c r="F55" i="9"/>
  <c r="C55" i="9"/>
  <c r="B55" i="9"/>
  <c r="U54" i="9"/>
  <c r="S54" i="9"/>
  <c r="R54" i="9"/>
  <c r="Q54" i="9"/>
  <c r="P54" i="9"/>
  <c r="E54" i="9"/>
  <c r="T54" i="9" s="1"/>
  <c r="S53" i="9"/>
  <c r="R53" i="9"/>
  <c r="Q53" i="9"/>
  <c r="P53" i="9"/>
  <c r="E53" i="9"/>
  <c r="S52" i="9"/>
  <c r="R52" i="9"/>
  <c r="Q52" i="9"/>
  <c r="P52" i="9"/>
  <c r="E52" i="9"/>
  <c r="U51" i="9"/>
  <c r="S51" i="9"/>
  <c r="R51" i="9"/>
  <c r="Q51" i="9"/>
  <c r="P51" i="9"/>
  <c r="E51" i="9"/>
  <c r="T51" i="9" s="1"/>
  <c r="U50" i="9"/>
  <c r="S50" i="9"/>
  <c r="R50" i="9"/>
  <c r="Q50" i="9"/>
  <c r="P50" i="9"/>
  <c r="E50" i="9"/>
  <c r="T50" i="9" s="1"/>
  <c r="T49" i="9"/>
  <c r="S49" i="9"/>
  <c r="R49" i="9"/>
  <c r="Q49" i="9"/>
  <c r="P49" i="9"/>
  <c r="E49" i="9"/>
  <c r="U49" i="9" s="1"/>
  <c r="S48" i="9"/>
  <c r="R48" i="9"/>
  <c r="Q48" i="9"/>
  <c r="P48" i="9"/>
  <c r="E48" i="9"/>
  <c r="U48" i="9" s="1"/>
  <c r="S47" i="9"/>
  <c r="R47" i="9"/>
  <c r="Q47" i="9"/>
  <c r="P47" i="9"/>
  <c r="E47" i="9"/>
  <c r="U47" i="9" s="1"/>
  <c r="U46" i="9"/>
  <c r="S46" i="9"/>
  <c r="R46" i="9"/>
  <c r="Q46" i="9"/>
  <c r="P46" i="9"/>
  <c r="E46" i="9"/>
  <c r="T46" i="9" s="1"/>
  <c r="S45" i="9"/>
  <c r="R45" i="9"/>
  <c r="Q45" i="9"/>
  <c r="P45" i="9"/>
  <c r="E45" i="9"/>
  <c r="S44" i="9"/>
  <c r="R44" i="9"/>
  <c r="Q44" i="9"/>
  <c r="P44" i="9"/>
  <c r="E44" i="9"/>
  <c r="S42" i="9"/>
  <c r="O42" i="9"/>
  <c r="N42" i="9"/>
  <c r="M42" i="9"/>
  <c r="L42" i="9"/>
  <c r="R42" i="9" s="1"/>
  <c r="K42" i="9"/>
  <c r="J42" i="9"/>
  <c r="I42" i="9"/>
  <c r="H42" i="9"/>
  <c r="P42" i="9" s="1"/>
  <c r="G42" i="9"/>
  <c r="F42" i="9"/>
  <c r="C42" i="9"/>
  <c r="B42" i="9"/>
  <c r="S41" i="9"/>
  <c r="R41" i="9"/>
  <c r="Q41" i="9"/>
  <c r="P41" i="9"/>
  <c r="E41" i="9"/>
  <c r="U40" i="9"/>
  <c r="S40" i="9"/>
  <c r="R40" i="9"/>
  <c r="Q40" i="9"/>
  <c r="P40" i="9"/>
  <c r="E40" i="9"/>
  <c r="T40" i="9" s="1"/>
  <c r="U39" i="9"/>
  <c r="S39" i="9"/>
  <c r="R39" i="9"/>
  <c r="Q39" i="9"/>
  <c r="P39" i="9"/>
  <c r="E39" i="9"/>
  <c r="T39" i="9" s="1"/>
  <c r="T38" i="9"/>
  <c r="S38" i="9"/>
  <c r="R38" i="9"/>
  <c r="Q38" i="9"/>
  <c r="U38" i="9" s="1"/>
  <c r="P38" i="9"/>
  <c r="E38" i="9"/>
  <c r="S37" i="9"/>
  <c r="R37" i="9"/>
  <c r="Q37" i="9"/>
  <c r="P37" i="9"/>
  <c r="E37" i="9"/>
  <c r="U37" i="9" s="1"/>
  <c r="O35" i="9"/>
  <c r="N35" i="9"/>
  <c r="M35" i="9"/>
  <c r="L35" i="9"/>
  <c r="R35" i="9" s="1"/>
  <c r="K35" i="9"/>
  <c r="J35" i="9"/>
  <c r="I35" i="9"/>
  <c r="H35" i="9"/>
  <c r="P35" i="9" s="1"/>
  <c r="G35" i="9"/>
  <c r="F35" i="9"/>
  <c r="C35" i="9"/>
  <c r="E35" i="9" s="1"/>
  <c r="B35" i="9"/>
  <c r="S34" i="9"/>
  <c r="R34" i="9"/>
  <c r="Q34" i="9"/>
  <c r="P34" i="9"/>
  <c r="E34" i="9"/>
  <c r="U34" i="9" s="1"/>
  <c r="O32" i="9"/>
  <c r="N32" i="9"/>
  <c r="M32" i="9"/>
  <c r="S32" i="9" s="1"/>
  <c r="L32" i="9"/>
  <c r="R32" i="9" s="1"/>
  <c r="K32" i="9"/>
  <c r="J32" i="9"/>
  <c r="I32" i="9"/>
  <c r="H32" i="9"/>
  <c r="G32" i="9"/>
  <c r="F32" i="9"/>
  <c r="C32" i="9"/>
  <c r="B32" i="9"/>
  <c r="S31" i="9"/>
  <c r="R31" i="9"/>
  <c r="Q31" i="9"/>
  <c r="P31" i="9"/>
  <c r="E31" i="9"/>
  <c r="U31" i="9" s="1"/>
  <c r="S30" i="9"/>
  <c r="R30" i="9"/>
  <c r="Q30" i="9"/>
  <c r="P30" i="9"/>
  <c r="E30" i="9"/>
  <c r="U30" i="9" s="1"/>
  <c r="S29" i="9"/>
  <c r="R29" i="9"/>
  <c r="Q29" i="9"/>
  <c r="P29" i="9"/>
  <c r="E29" i="9"/>
  <c r="T29" i="9" s="1"/>
  <c r="S28" i="9"/>
  <c r="R28" i="9"/>
  <c r="Q28" i="9"/>
  <c r="P28" i="9"/>
  <c r="E28" i="9"/>
  <c r="W26" i="9"/>
  <c r="V26" i="9"/>
  <c r="S26" i="9"/>
  <c r="O26" i="9"/>
  <c r="N26" i="9"/>
  <c r="M26" i="9"/>
  <c r="L26" i="9"/>
  <c r="R26" i="9" s="1"/>
  <c r="K26" i="9"/>
  <c r="J26" i="9"/>
  <c r="I26" i="9"/>
  <c r="H26" i="9"/>
  <c r="P26" i="9" s="1"/>
  <c r="G26" i="9"/>
  <c r="F26" i="9"/>
  <c r="C26" i="9"/>
  <c r="B26" i="9"/>
  <c r="S25" i="9"/>
  <c r="R25" i="9"/>
  <c r="Q25" i="9"/>
  <c r="P25" i="9"/>
  <c r="E25" i="9"/>
  <c r="U25" i="9" s="1"/>
  <c r="U24" i="9"/>
  <c r="S24" i="9"/>
  <c r="R24" i="9"/>
  <c r="Q24" i="9"/>
  <c r="P24" i="9"/>
  <c r="E24" i="9"/>
  <c r="T24" i="9" s="1"/>
  <c r="S23" i="9"/>
  <c r="R23" i="9"/>
  <c r="Q23" i="9"/>
  <c r="P23" i="9"/>
  <c r="E23" i="9"/>
  <c r="S22" i="9"/>
  <c r="R22" i="9"/>
  <c r="Q22" i="9"/>
  <c r="P22" i="9"/>
  <c r="E22" i="9"/>
  <c r="U21" i="9"/>
  <c r="S21" i="9"/>
  <c r="R21" i="9"/>
  <c r="Q21" i="9"/>
  <c r="P21" i="9"/>
  <c r="E21" i="9"/>
  <c r="T21" i="9" s="1"/>
  <c r="U20" i="9"/>
  <c r="T20" i="9"/>
  <c r="S20" i="9"/>
  <c r="R20" i="9"/>
  <c r="Q20" i="9"/>
  <c r="P20" i="9"/>
  <c r="E20" i="9"/>
  <c r="U19" i="9"/>
  <c r="T19" i="9"/>
  <c r="S19" i="9"/>
  <c r="R19" i="9"/>
  <c r="Q19" i="9"/>
  <c r="P19" i="9"/>
  <c r="E19" i="9"/>
  <c r="O17" i="9"/>
  <c r="N17" i="9"/>
  <c r="R17" i="9" s="1"/>
  <c r="M17" i="9"/>
  <c r="S17" i="9" s="1"/>
  <c r="L17" i="9"/>
  <c r="K17" i="9"/>
  <c r="J17" i="9"/>
  <c r="I17" i="9"/>
  <c r="Q17" i="9" s="1"/>
  <c r="H17" i="9"/>
  <c r="P17" i="9" s="1"/>
  <c r="G17" i="9"/>
  <c r="F17" i="9"/>
  <c r="E17" i="9"/>
  <c r="C17" i="9"/>
  <c r="B17" i="9"/>
  <c r="U16" i="9"/>
  <c r="T16" i="9"/>
  <c r="S16" i="9"/>
  <c r="R16" i="9"/>
  <c r="Q16" i="9"/>
  <c r="P16" i="9"/>
  <c r="E16" i="9"/>
  <c r="S15" i="9"/>
  <c r="R15" i="9"/>
  <c r="Q15" i="9"/>
  <c r="P15" i="9"/>
  <c r="E15" i="9"/>
  <c r="U15" i="9" s="1"/>
  <c r="S14" i="9"/>
  <c r="R14" i="9"/>
  <c r="Q14" i="9"/>
  <c r="P14" i="9"/>
  <c r="E14" i="9"/>
  <c r="U14" i="9" s="1"/>
  <c r="U13" i="9"/>
  <c r="S13" i="9"/>
  <c r="R13" i="9"/>
  <c r="Q13" i="9"/>
  <c r="P13" i="9"/>
  <c r="E13" i="9"/>
  <c r="T13" i="9" s="1"/>
  <c r="S12" i="9"/>
  <c r="R12" i="9"/>
  <c r="Q12" i="9"/>
  <c r="P12" i="9"/>
  <c r="E12" i="9"/>
  <c r="S11" i="9"/>
  <c r="R11" i="9"/>
  <c r="Q11" i="9"/>
  <c r="P11" i="9"/>
  <c r="E11" i="9"/>
  <c r="U10" i="9"/>
  <c r="S10" i="9"/>
  <c r="R10" i="9"/>
  <c r="Q10" i="9"/>
  <c r="P10" i="9"/>
  <c r="E10" i="9"/>
  <c r="T10" i="9" s="1"/>
  <c r="U9" i="9"/>
  <c r="T9" i="9"/>
  <c r="S9" i="9"/>
  <c r="R9" i="9"/>
  <c r="Q9" i="9"/>
  <c r="P9" i="9"/>
  <c r="E9" i="9"/>
  <c r="U96" i="8"/>
  <c r="T96" i="8"/>
  <c r="S96" i="8"/>
  <c r="R96" i="8"/>
  <c r="Q96" i="8"/>
  <c r="P96" i="8"/>
  <c r="E96" i="8"/>
  <c r="S95" i="8"/>
  <c r="R95" i="8"/>
  <c r="Q95" i="8"/>
  <c r="P95" i="8"/>
  <c r="E95" i="8"/>
  <c r="U95" i="8" s="1"/>
  <c r="S94" i="8"/>
  <c r="R94" i="8"/>
  <c r="Q94" i="8"/>
  <c r="P94" i="8"/>
  <c r="E94" i="8"/>
  <c r="U94" i="8" s="1"/>
  <c r="U93" i="8"/>
  <c r="S93" i="8"/>
  <c r="R93" i="8"/>
  <c r="Q93" i="8"/>
  <c r="P93" i="8"/>
  <c r="E93" i="8"/>
  <c r="T93" i="8" s="1"/>
  <c r="S92" i="8"/>
  <c r="R92" i="8"/>
  <c r="Q92" i="8"/>
  <c r="P92" i="8"/>
  <c r="E92" i="8"/>
  <c r="S91" i="8"/>
  <c r="R91" i="8"/>
  <c r="Q91" i="8"/>
  <c r="P91" i="8"/>
  <c r="E91" i="8"/>
  <c r="U90" i="8"/>
  <c r="S90" i="8"/>
  <c r="R90" i="8"/>
  <c r="Q90" i="8"/>
  <c r="P90" i="8"/>
  <c r="E90" i="8"/>
  <c r="T90" i="8" s="1"/>
  <c r="U89" i="8"/>
  <c r="T89" i="8"/>
  <c r="S89" i="8"/>
  <c r="R89" i="8"/>
  <c r="Q89" i="8"/>
  <c r="P89" i="8"/>
  <c r="E89" i="8"/>
  <c r="U88" i="8"/>
  <c r="T88" i="8"/>
  <c r="S88" i="8"/>
  <c r="S87" i="8" s="1"/>
  <c r="R88" i="8"/>
  <c r="Q88" i="8"/>
  <c r="P88" i="8"/>
  <c r="E88" i="8"/>
  <c r="O75" i="8"/>
  <c r="N75" i="8"/>
  <c r="M75" i="8"/>
  <c r="S75" i="8" s="1"/>
  <c r="L75" i="8"/>
  <c r="K75" i="8"/>
  <c r="J75" i="8"/>
  <c r="I75" i="8"/>
  <c r="H75" i="8"/>
  <c r="G75" i="8"/>
  <c r="F75" i="8"/>
  <c r="C75" i="8"/>
  <c r="B75" i="8"/>
  <c r="S74" i="8"/>
  <c r="R74" i="8"/>
  <c r="O74" i="8"/>
  <c r="N74" i="8"/>
  <c r="M74" i="8"/>
  <c r="L74" i="8"/>
  <c r="K74" i="8"/>
  <c r="J74" i="8"/>
  <c r="I74" i="8"/>
  <c r="Q74" i="8" s="1"/>
  <c r="H74" i="8"/>
  <c r="G74" i="8"/>
  <c r="F74" i="8"/>
  <c r="C74" i="8"/>
  <c r="B74" i="8"/>
  <c r="E74" i="8" s="1"/>
  <c r="S73" i="8"/>
  <c r="R73" i="8"/>
  <c r="O73" i="8"/>
  <c r="N73" i="8"/>
  <c r="M73" i="8"/>
  <c r="L73" i="8"/>
  <c r="K73" i="8"/>
  <c r="J73" i="8"/>
  <c r="I73" i="8"/>
  <c r="Q73" i="8" s="1"/>
  <c r="H73" i="8"/>
  <c r="P73" i="8" s="1"/>
  <c r="G73" i="8"/>
  <c r="F73" i="8"/>
  <c r="C73" i="8"/>
  <c r="B73" i="8"/>
  <c r="E73" i="8" s="1"/>
  <c r="U72" i="8"/>
  <c r="S72" i="8"/>
  <c r="R72" i="8"/>
  <c r="Q72" i="8"/>
  <c r="P72" i="8"/>
  <c r="E72" i="8"/>
  <c r="T72" i="8" s="1"/>
  <c r="U71" i="8"/>
  <c r="T71" i="8"/>
  <c r="S71" i="8"/>
  <c r="R71" i="8"/>
  <c r="Q71" i="8"/>
  <c r="P71" i="8"/>
  <c r="E71" i="8"/>
  <c r="O69" i="8"/>
  <c r="N69" i="8"/>
  <c r="M69" i="8"/>
  <c r="L69" i="8"/>
  <c r="K69" i="8"/>
  <c r="J69" i="8"/>
  <c r="I69" i="8"/>
  <c r="H69" i="8"/>
  <c r="G69" i="8"/>
  <c r="F69" i="8"/>
  <c r="C69" i="8"/>
  <c r="B69" i="8"/>
  <c r="S68" i="8"/>
  <c r="R68" i="8"/>
  <c r="O68" i="8"/>
  <c r="N68" i="8"/>
  <c r="M68" i="8"/>
  <c r="L68" i="8"/>
  <c r="K68" i="8"/>
  <c r="J68" i="8"/>
  <c r="I68" i="8"/>
  <c r="H68" i="8"/>
  <c r="P68" i="8" s="1"/>
  <c r="G68" i="8"/>
  <c r="F68" i="8"/>
  <c r="C68" i="8"/>
  <c r="B68" i="8"/>
  <c r="E68" i="8" s="1"/>
  <c r="U67" i="8"/>
  <c r="S67" i="8"/>
  <c r="R67" i="8"/>
  <c r="Q67" i="8"/>
  <c r="P67" i="8"/>
  <c r="E67" i="8"/>
  <c r="T67" i="8" s="1"/>
  <c r="U66" i="8"/>
  <c r="T66" i="8"/>
  <c r="S66" i="8"/>
  <c r="R66" i="8"/>
  <c r="Q66" i="8"/>
  <c r="P66" i="8"/>
  <c r="E66" i="8"/>
  <c r="S65" i="8"/>
  <c r="R65" i="8"/>
  <c r="Q65" i="8"/>
  <c r="P65" i="8"/>
  <c r="E65" i="8"/>
  <c r="T65" i="8" s="1"/>
  <c r="S64" i="8"/>
  <c r="R64" i="8"/>
  <c r="Q64" i="8"/>
  <c r="P64" i="8"/>
  <c r="E64" i="8"/>
  <c r="U64" i="8" s="1"/>
  <c r="S63" i="8"/>
  <c r="R63" i="8"/>
  <c r="Q63" i="8"/>
  <c r="P63" i="8"/>
  <c r="E63" i="8"/>
  <c r="U63" i="8" s="1"/>
  <c r="O61" i="8"/>
  <c r="N61" i="8"/>
  <c r="M61" i="8"/>
  <c r="S61" i="8" s="1"/>
  <c r="L61" i="8"/>
  <c r="R61" i="8" s="1"/>
  <c r="K61" i="8"/>
  <c r="J61" i="8"/>
  <c r="I61" i="8"/>
  <c r="H61" i="8"/>
  <c r="C61" i="8"/>
  <c r="B61" i="8"/>
  <c r="S60" i="8"/>
  <c r="R60" i="8"/>
  <c r="Q60" i="8"/>
  <c r="P60" i="8"/>
  <c r="E60" i="8"/>
  <c r="S59" i="8"/>
  <c r="R59" i="8"/>
  <c r="Q59" i="8"/>
  <c r="P59" i="8"/>
  <c r="E59" i="8"/>
  <c r="U58" i="8"/>
  <c r="S58" i="8"/>
  <c r="R58" i="8"/>
  <c r="Q58" i="8"/>
  <c r="P58" i="8"/>
  <c r="E58" i="8"/>
  <c r="T58" i="8" s="1"/>
  <c r="U57" i="8"/>
  <c r="T57" i="8"/>
  <c r="S57" i="8"/>
  <c r="R57" i="8"/>
  <c r="Q57" i="8"/>
  <c r="P57" i="8"/>
  <c r="E57" i="8"/>
  <c r="O55" i="8"/>
  <c r="N55" i="8"/>
  <c r="M55" i="8"/>
  <c r="L55" i="8"/>
  <c r="K55" i="8"/>
  <c r="J55" i="8"/>
  <c r="I55" i="8"/>
  <c r="H55" i="8"/>
  <c r="G55" i="8"/>
  <c r="F55" i="8"/>
  <c r="C55" i="8"/>
  <c r="B55" i="8"/>
  <c r="U54" i="8"/>
  <c r="T54" i="8"/>
  <c r="S54" i="8"/>
  <c r="R54" i="8"/>
  <c r="Q54" i="8"/>
  <c r="P54" i="8"/>
  <c r="E54" i="8"/>
  <c r="T53" i="8"/>
  <c r="S53" i="8"/>
  <c r="R53" i="8"/>
  <c r="Q53" i="8"/>
  <c r="U53" i="8" s="1"/>
  <c r="P53" i="8"/>
  <c r="E53" i="8"/>
  <c r="S52" i="8"/>
  <c r="R52" i="8"/>
  <c r="Q52" i="8"/>
  <c r="P52" i="8"/>
  <c r="E52" i="8"/>
  <c r="U52" i="8" s="1"/>
  <c r="S51" i="8"/>
  <c r="R51" i="8"/>
  <c r="Q51" i="8"/>
  <c r="P51" i="8"/>
  <c r="E51" i="8"/>
  <c r="U51" i="8" s="1"/>
  <c r="U50" i="8"/>
  <c r="S50" i="8"/>
  <c r="R50" i="8"/>
  <c r="Q50" i="8"/>
  <c r="P50" i="8"/>
  <c r="E50" i="8"/>
  <c r="T50" i="8" s="1"/>
  <c r="S49" i="8"/>
  <c r="R49" i="8"/>
  <c r="Q49" i="8"/>
  <c r="P49" i="8"/>
  <c r="E49" i="8"/>
  <c r="S48" i="8"/>
  <c r="R48" i="8"/>
  <c r="Q48" i="8"/>
  <c r="P48" i="8"/>
  <c r="E48" i="8"/>
  <c r="U47" i="8"/>
  <c r="S47" i="8"/>
  <c r="R47" i="8"/>
  <c r="Q47" i="8"/>
  <c r="P47" i="8"/>
  <c r="E47" i="8"/>
  <c r="T47" i="8" s="1"/>
  <c r="U46" i="8"/>
  <c r="T46" i="8"/>
  <c r="S46" i="8"/>
  <c r="R46" i="8"/>
  <c r="Q46" i="8"/>
  <c r="P46" i="8"/>
  <c r="E46" i="8"/>
  <c r="U45" i="8"/>
  <c r="T45" i="8"/>
  <c r="S45" i="8"/>
  <c r="R45" i="8"/>
  <c r="Q45" i="8"/>
  <c r="P45" i="8"/>
  <c r="E45" i="8"/>
  <c r="S44" i="8"/>
  <c r="R44" i="8"/>
  <c r="Q44" i="8"/>
  <c r="P44" i="8"/>
  <c r="E44" i="8"/>
  <c r="U44" i="8" s="1"/>
  <c r="O42" i="8"/>
  <c r="N42" i="8"/>
  <c r="M42" i="8"/>
  <c r="S42" i="8" s="1"/>
  <c r="L42" i="8"/>
  <c r="R42" i="8" s="1"/>
  <c r="K42" i="8"/>
  <c r="J42" i="8"/>
  <c r="I42" i="8"/>
  <c r="H42" i="8"/>
  <c r="G42" i="8"/>
  <c r="F42" i="8"/>
  <c r="C42" i="8"/>
  <c r="B42" i="8"/>
  <c r="S41" i="8"/>
  <c r="R41" i="8"/>
  <c r="Q41" i="8"/>
  <c r="P41" i="8"/>
  <c r="E41" i="8"/>
  <c r="U41" i="8" s="1"/>
  <c r="T40" i="8"/>
  <c r="S40" i="8"/>
  <c r="R40" i="8"/>
  <c r="Q40" i="8"/>
  <c r="P40" i="8"/>
  <c r="E40" i="8"/>
  <c r="U40" i="8" s="1"/>
  <c r="S39" i="8"/>
  <c r="R39" i="8"/>
  <c r="Q39" i="8"/>
  <c r="P39" i="8"/>
  <c r="E39" i="8"/>
  <c r="T39" i="8" s="1"/>
  <c r="S38" i="8"/>
  <c r="R38" i="8"/>
  <c r="Q38" i="8"/>
  <c r="P38" i="8"/>
  <c r="E38" i="8"/>
  <c r="S37" i="8"/>
  <c r="R37" i="8"/>
  <c r="Q37" i="8"/>
  <c r="P37" i="8"/>
  <c r="E37" i="8"/>
  <c r="S35" i="8"/>
  <c r="O35" i="8"/>
  <c r="N35" i="8"/>
  <c r="M35" i="8"/>
  <c r="L35" i="8"/>
  <c r="R35" i="8" s="1"/>
  <c r="K35" i="8"/>
  <c r="J35" i="8"/>
  <c r="I35" i="8"/>
  <c r="Q35" i="8" s="1"/>
  <c r="H35" i="8"/>
  <c r="G35" i="8"/>
  <c r="F35" i="8"/>
  <c r="C35" i="8"/>
  <c r="B35" i="8"/>
  <c r="E35" i="8" s="1"/>
  <c r="S34" i="8"/>
  <c r="R34" i="8"/>
  <c r="Q34" i="8"/>
  <c r="P34" i="8"/>
  <c r="E34" i="8"/>
  <c r="S32" i="8"/>
  <c r="O32" i="8"/>
  <c r="N32" i="8"/>
  <c r="M32" i="8"/>
  <c r="L32" i="8"/>
  <c r="R32" i="8" s="1"/>
  <c r="K32" i="8"/>
  <c r="J32" i="8"/>
  <c r="I32" i="8"/>
  <c r="H32" i="8"/>
  <c r="G32" i="8"/>
  <c r="F32" i="8"/>
  <c r="C32" i="8"/>
  <c r="B32" i="8"/>
  <c r="S31" i="8"/>
  <c r="R31" i="8"/>
  <c r="Q31" i="8"/>
  <c r="P31" i="8"/>
  <c r="E31" i="8"/>
  <c r="U30" i="8"/>
  <c r="S30" i="8"/>
  <c r="R30" i="8"/>
  <c r="Q30" i="8"/>
  <c r="P30" i="8"/>
  <c r="E30" i="8"/>
  <c r="T30" i="8" s="1"/>
  <c r="U29" i="8"/>
  <c r="S29" i="8"/>
  <c r="R29" i="8"/>
  <c r="Q29" i="8"/>
  <c r="P29" i="8"/>
  <c r="E29" i="8"/>
  <c r="T29" i="8" s="1"/>
  <c r="U28" i="8"/>
  <c r="T28" i="8"/>
  <c r="S28" i="8"/>
  <c r="R28" i="8"/>
  <c r="Q28" i="8"/>
  <c r="P28" i="8"/>
  <c r="E28" i="8"/>
  <c r="R26" i="8"/>
  <c r="O26" i="8"/>
  <c r="N26" i="8"/>
  <c r="M26" i="8"/>
  <c r="S26" i="8" s="1"/>
  <c r="L26" i="8"/>
  <c r="K26" i="8"/>
  <c r="J26" i="8"/>
  <c r="I26" i="8"/>
  <c r="H26" i="8"/>
  <c r="P26" i="8" s="1"/>
  <c r="G26" i="8"/>
  <c r="F26" i="8"/>
  <c r="C26" i="8"/>
  <c r="B26" i="8"/>
  <c r="E26" i="8" s="1"/>
  <c r="T25" i="8"/>
  <c r="S25" i="8"/>
  <c r="R25" i="8"/>
  <c r="Q25" i="8"/>
  <c r="P25" i="8"/>
  <c r="E25" i="8"/>
  <c r="U25" i="8" s="1"/>
  <c r="S24" i="8"/>
  <c r="R24" i="8"/>
  <c r="Q24" i="8"/>
  <c r="P24" i="8"/>
  <c r="E24" i="8"/>
  <c r="T23" i="8"/>
  <c r="S23" i="8"/>
  <c r="R23" i="8"/>
  <c r="Q23" i="8"/>
  <c r="P23" i="8"/>
  <c r="E23" i="8"/>
  <c r="U23" i="8" s="1"/>
  <c r="U22" i="8"/>
  <c r="S22" i="8"/>
  <c r="R22" i="8"/>
  <c r="Q22" i="8"/>
  <c r="P22" i="8"/>
  <c r="E22" i="8"/>
  <c r="T22" i="8" s="1"/>
  <c r="T21" i="8"/>
  <c r="S21" i="8"/>
  <c r="R21" i="8"/>
  <c r="Q21" i="8"/>
  <c r="P21" i="8"/>
  <c r="E21" i="8"/>
  <c r="U21" i="8" s="1"/>
  <c r="S20" i="8"/>
  <c r="R20" i="8"/>
  <c r="Q20" i="8"/>
  <c r="P20" i="8"/>
  <c r="E20" i="8"/>
  <c r="U19" i="8"/>
  <c r="S19" i="8"/>
  <c r="R19" i="8"/>
  <c r="Q19" i="8"/>
  <c r="P19" i="8"/>
  <c r="E19" i="8"/>
  <c r="T19" i="8" s="1"/>
  <c r="S17" i="8"/>
  <c r="R17" i="8"/>
  <c r="O17" i="8"/>
  <c r="N17" i="8"/>
  <c r="M17" i="8"/>
  <c r="L17" i="8"/>
  <c r="K17" i="8"/>
  <c r="J17" i="8"/>
  <c r="I17" i="8"/>
  <c r="H17" i="8"/>
  <c r="P17" i="8" s="1"/>
  <c r="G17" i="8"/>
  <c r="F17" i="8"/>
  <c r="C17" i="8"/>
  <c r="B17" i="8"/>
  <c r="E17" i="8" s="1"/>
  <c r="U16" i="8"/>
  <c r="S16" i="8"/>
  <c r="R16" i="8"/>
  <c r="Q16" i="8"/>
  <c r="P16" i="8"/>
  <c r="E16" i="8"/>
  <c r="T16" i="8" s="1"/>
  <c r="U15" i="8"/>
  <c r="T15" i="8"/>
  <c r="S15" i="8"/>
  <c r="R15" i="8"/>
  <c r="Q15" i="8"/>
  <c r="P15" i="8"/>
  <c r="E15" i="8"/>
  <c r="U14" i="8"/>
  <c r="T14" i="8"/>
  <c r="S14" i="8"/>
  <c r="R14" i="8"/>
  <c r="Q14" i="8"/>
  <c r="P14" i="8"/>
  <c r="E14" i="8"/>
  <c r="S13" i="8"/>
  <c r="R13" i="8"/>
  <c r="Q13" i="8"/>
  <c r="P13" i="8"/>
  <c r="E13" i="8"/>
  <c r="T12" i="8"/>
  <c r="S12" i="8"/>
  <c r="R12" i="8"/>
  <c r="Q12" i="8"/>
  <c r="P12" i="8"/>
  <c r="E12" i="8"/>
  <c r="U12" i="8" s="1"/>
  <c r="U11" i="8"/>
  <c r="S11" i="8"/>
  <c r="R11" i="8"/>
  <c r="Q11" i="8"/>
  <c r="P11" i="8"/>
  <c r="E11" i="8"/>
  <c r="T11" i="8" s="1"/>
  <c r="T10" i="8"/>
  <c r="S10" i="8"/>
  <c r="R10" i="8"/>
  <c r="Q10" i="8"/>
  <c r="P10" i="8"/>
  <c r="E10" i="8"/>
  <c r="U10" i="8" s="1"/>
  <c r="S9" i="8"/>
  <c r="R9" i="8"/>
  <c r="Q9" i="8"/>
  <c r="P9" i="8"/>
  <c r="E9" i="8"/>
  <c r="U96" i="7"/>
  <c r="S96" i="7"/>
  <c r="R96" i="7"/>
  <c r="Q96" i="7"/>
  <c r="P96" i="7"/>
  <c r="E96" i="7"/>
  <c r="T96" i="7" s="1"/>
  <c r="U95" i="7"/>
  <c r="T95" i="7"/>
  <c r="S95" i="7"/>
  <c r="R95" i="7"/>
  <c r="Q95" i="7"/>
  <c r="P95" i="7"/>
  <c r="E95" i="7"/>
  <c r="U94" i="7"/>
  <c r="T94" i="7"/>
  <c r="S94" i="7"/>
  <c r="R94" i="7"/>
  <c r="Q94" i="7"/>
  <c r="P94" i="7"/>
  <c r="E94" i="7"/>
  <c r="S93" i="7"/>
  <c r="R93" i="7"/>
  <c r="Q93" i="7"/>
  <c r="P93" i="7"/>
  <c r="E93" i="7"/>
  <c r="T92" i="7"/>
  <c r="S92" i="7"/>
  <c r="R92" i="7"/>
  <c r="Q92" i="7"/>
  <c r="P92" i="7"/>
  <c r="E92" i="7"/>
  <c r="U92" i="7" s="1"/>
  <c r="U91" i="7"/>
  <c r="S91" i="7"/>
  <c r="R91" i="7"/>
  <c r="Q91" i="7"/>
  <c r="P91" i="7"/>
  <c r="E91" i="7"/>
  <c r="T91" i="7" s="1"/>
  <c r="T90" i="7"/>
  <c r="S90" i="7"/>
  <c r="R90" i="7"/>
  <c r="Q90" i="7"/>
  <c r="P90" i="7"/>
  <c r="E90" i="7"/>
  <c r="U90" i="7" s="1"/>
  <c r="S89" i="7"/>
  <c r="R89" i="7"/>
  <c r="Q89" i="7"/>
  <c r="P89" i="7"/>
  <c r="E89" i="7"/>
  <c r="U88" i="7"/>
  <c r="S88" i="7"/>
  <c r="R88" i="7"/>
  <c r="Q88" i="7"/>
  <c r="P88" i="7"/>
  <c r="E88" i="7"/>
  <c r="V75" i="7"/>
  <c r="O75" i="7"/>
  <c r="N75" i="7"/>
  <c r="M75" i="7"/>
  <c r="L75" i="7"/>
  <c r="K75" i="7"/>
  <c r="J75" i="7"/>
  <c r="I75" i="7"/>
  <c r="H75" i="7"/>
  <c r="G75" i="7"/>
  <c r="F75" i="7"/>
  <c r="C75" i="7"/>
  <c r="B75" i="7"/>
  <c r="Q74" i="7"/>
  <c r="O74" i="7"/>
  <c r="N74" i="7"/>
  <c r="M74" i="7"/>
  <c r="S74" i="7" s="1"/>
  <c r="L74" i="7"/>
  <c r="R74" i="7" s="1"/>
  <c r="K74" i="7"/>
  <c r="J74" i="7"/>
  <c r="I74" i="7"/>
  <c r="H74" i="7"/>
  <c r="P74" i="7" s="1"/>
  <c r="G74" i="7"/>
  <c r="F74" i="7"/>
  <c r="E74" i="7"/>
  <c r="C74" i="7"/>
  <c r="B74" i="7"/>
  <c r="O73" i="7"/>
  <c r="N73" i="7"/>
  <c r="R73" i="7" s="1"/>
  <c r="M73" i="7"/>
  <c r="S73" i="7" s="1"/>
  <c r="L73" i="7"/>
  <c r="K73" i="7"/>
  <c r="J73" i="7"/>
  <c r="I73" i="7"/>
  <c r="Q73" i="7" s="1"/>
  <c r="H73" i="7"/>
  <c r="G73" i="7"/>
  <c r="F73" i="7"/>
  <c r="E73" i="7"/>
  <c r="C73" i="7"/>
  <c r="B73" i="7"/>
  <c r="U72" i="7"/>
  <c r="S72" i="7"/>
  <c r="R72" i="7"/>
  <c r="Q72" i="7"/>
  <c r="P72" i="7"/>
  <c r="E72" i="7"/>
  <c r="T72" i="7" s="1"/>
  <c r="S71" i="7"/>
  <c r="R71" i="7"/>
  <c r="Q71" i="7"/>
  <c r="P71" i="7"/>
  <c r="E71" i="7"/>
  <c r="V69" i="7"/>
  <c r="O69" i="7"/>
  <c r="N69" i="7"/>
  <c r="M69" i="7"/>
  <c r="L69" i="7"/>
  <c r="K69" i="7"/>
  <c r="J69" i="7"/>
  <c r="I69" i="7"/>
  <c r="H69" i="7"/>
  <c r="G69" i="7"/>
  <c r="F69" i="7"/>
  <c r="C69" i="7"/>
  <c r="B69" i="7"/>
  <c r="O68" i="7"/>
  <c r="N68" i="7"/>
  <c r="M68" i="7"/>
  <c r="S68" i="7" s="1"/>
  <c r="L68" i="7"/>
  <c r="R68" i="7" s="1"/>
  <c r="K68" i="7"/>
  <c r="J68" i="7"/>
  <c r="I68" i="7"/>
  <c r="H68" i="7"/>
  <c r="P68" i="7" s="1"/>
  <c r="G68" i="7"/>
  <c r="F68" i="7"/>
  <c r="C68" i="7"/>
  <c r="B68" i="7"/>
  <c r="T67" i="7"/>
  <c r="S67" i="7"/>
  <c r="R67" i="7"/>
  <c r="Q67" i="7"/>
  <c r="P67" i="7"/>
  <c r="E67" i="7"/>
  <c r="U67" i="7" s="1"/>
  <c r="U66" i="7"/>
  <c r="S66" i="7"/>
  <c r="R66" i="7"/>
  <c r="Q66" i="7"/>
  <c r="P66" i="7"/>
  <c r="E66" i="7"/>
  <c r="T66" i="7" s="1"/>
  <c r="T65" i="7"/>
  <c r="S65" i="7"/>
  <c r="R65" i="7"/>
  <c r="Q65" i="7"/>
  <c r="P65" i="7"/>
  <c r="E65" i="7"/>
  <c r="U65" i="7" s="1"/>
  <c r="S64" i="7"/>
  <c r="R64" i="7"/>
  <c r="Q64" i="7"/>
  <c r="P64" i="7"/>
  <c r="E64" i="7"/>
  <c r="S63" i="7"/>
  <c r="R63" i="7"/>
  <c r="Q63" i="7"/>
  <c r="P63" i="7"/>
  <c r="E63" i="7"/>
  <c r="U63" i="7" s="1"/>
  <c r="O61" i="7"/>
  <c r="N61" i="7"/>
  <c r="M61" i="7"/>
  <c r="S61" i="7" s="1"/>
  <c r="L61" i="7"/>
  <c r="R61" i="7" s="1"/>
  <c r="K61" i="7"/>
  <c r="J61" i="7"/>
  <c r="I61" i="7"/>
  <c r="H61" i="7"/>
  <c r="C61" i="7"/>
  <c r="B61" i="7"/>
  <c r="S60" i="7"/>
  <c r="R60" i="7"/>
  <c r="Q60" i="7"/>
  <c r="P60" i="7"/>
  <c r="E60" i="7"/>
  <c r="U60" i="7" s="1"/>
  <c r="S59" i="7"/>
  <c r="R59" i="7"/>
  <c r="Q59" i="7"/>
  <c r="P59" i="7"/>
  <c r="E59" i="7"/>
  <c r="S58" i="7"/>
  <c r="R58" i="7"/>
  <c r="Q58" i="7"/>
  <c r="P58" i="7"/>
  <c r="E58" i="7"/>
  <c r="U58" i="7" s="1"/>
  <c r="U57" i="7"/>
  <c r="S57" i="7"/>
  <c r="R57" i="7"/>
  <c r="Q57" i="7"/>
  <c r="P57" i="7"/>
  <c r="E57" i="7"/>
  <c r="T57" i="7" s="1"/>
  <c r="O55" i="7"/>
  <c r="N55" i="7"/>
  <c r="M55" i="7"/>
  <c r="L55" i="7"/>
  <c r="R55" i="7" s="1"/>
  <c r="K55" i="7"/>
  <c r="J55" i="7"/>
  <c r="I55" i="7"/>
  <c r="H55" i="7"/>
  <c r="G55" i="7"/>
  <c r="F55" i="7"/>
  <c r="C55" i="7"/>
  <c r="B55" i="7"/>
  <c r="E55" i="7" s="1"/>
  <c r="U54" i="7"/>
  <c r="S54" i="7"/>
  <c r="R54" i="7"/>
  <c r="Q54" i="7"/>
  <c r="P54" i="7"/>
  <c r="E54" i="7"/>
  <c r="T54" i="7" s="1"/>
  <c r="S53" i="7"/>
  <c r="R53" i="7"/>
  <c r="Q53" i="7"/>
  <c r="P53" i="7"/>
  <c r="E53" i="7"/>
  <c r="U53" i="7" s="1"/>
  <c r="S52" i="7"/>
  <c r="R52" i="7"/>
  <c r="Q52" i="7"/>
  <c r="P52" i="7"/>
  <c r="E52" i="7"/>
  <c r="S51" i="7"/>
  <c r="R51" i="7"/>
  <c r="Q51" i="7"/>
  <c r="P51" i="7"/>
  <c r="E51" i="7"/>
  <c r="T51" i="7" s="1"/>
  <c r="T50" i="7"/>
  <c r="S50" i="7"/>
  <c r="R50" i="7"/>
  <c r="Q50" i="7"/>
  <c r="P50" i="7"/>
  <c r="E50" i="7"/>
  <c r="U50" i="7" s="1"/>
  <c r="S49" i="7"/>
  <c r="R49" i="7"/>
  <c r="Q49" i="7"/>
  <c r="P49" i="7"/>
  <c r="E49" i="7"/>
  <c r="U49" i="7" s="1"/>
  <c r="S48" i="7"/>
  <c r="R48" i="7"/>
  <c r="Q48" i="7"/>
  <c r="P48" i="7"/>
  <c r="E48" i="7"/>
  <c r="S47" i="7"/>
  <c r="R47" i="7"/>
  <c r="Q47" i="7"/>
  <c r="P47" i="7"/>
  <c r="E47" i="7"/>
  <c r="U47" i="7" s="1"/>
  <c r="S46" i="7"/>
  <c r="R46" i="7"/>
  <c r="Q46" i="7"/>
  <c r="U46" i="7" s="1"/>
  <c r="P46" i="7"/>
  <c r="E46" i="7"/>
  <c r="S45" i="7"/>
  <c r="R45" i="7"/>
  <c r="Q45" i="7"/>
  <c r="P45" i="7"/>
  <c r="E45" i="7"/>
  <c r="S44" i="7"/>
  <c r="R44" i="7"/>
  <c r="Q44" i="7"/>
  <c r="P44" i="7"/>
  <c r="E44" i="7"/>
  <c r="S42" i="7"/>
  <c r="O42" i="7"/>
  <c r="N42" i="7"/>
  <c r="M42" i="7"/>
  <c r="L42" i="7"/>
  <c r="R42" i="7" s="1"/>
  <c r="K42" i="7"/>
  <c r="J42" i="7"/>
  <c r="I42" i="7"/>
  <c r="H42" i="7"/>
  <c r="P42" i="7" s="1"/>
  <c r="G42" i="7"/>
  <c r="F42" i="7"/>
  <c r="C42" i="7"/>
  <c r="B42" i="7"/>
  <c r="E42" i="7" s="1"/>
  <c r="S41" i="7"/>
  <c r="R41" i="7"/>
  <c r="Q41" i="7"/>
  <c r="P41" i="7"/>
  <c r="E41" i="7"/>
  <c r="U40" i="7"/>
  <c r="S40" i="7"/>
  <c r="R40" i="7"/>
  <c r="Q40" i="7"/>
  <c r="P40" i="7"/>
  <c r="E40" i="7"/>
  <c r="T40" i="7" s="1"/>
  <c r="U39" i="7"/>
  <c r="S39" i="7"/>
  <c r="R39" i="7"/>
  <c r="Q39" i="7"/>
  <c r="P39" i="7"/>
  <c r="E39" i="7"/>
  <c r="T39" i="7" s="1"/>
  <c r="T38" i="7"/>
  <c r="S38" i="7"/>
  <c r="R38" i="7"/>
  <c r="Q38" i="7"/>
  <c r="U38" i="7" s="1"/>
  <c r="P38" i="7"/>
  <c r="E38" i="7"/>
  <c r="S37" i="7"/>
  <c r="R37" i="7"/>
  <c r="Q37" i="7"/>
  <c r="P37" i="7"/>
  <c r="E37" i="7"/>
  <c r="O35" i="7"/>
  <c r="N35" i="7"/>
  <c r="M35" i="7"/>
  <c r="S35" i="7" s="1"/>
  <c r="L35" i="7"/>
  <c r="R35" i="7" s="1"/>
  <c r="K35" i="7"/>
  <c r="J35" i="7"/>
  <c r="I35" i="7"/>
  <c r="Q35" i="7" s="1"/>
  <c r="H35" i="7"/>
  <c r="P35" i="7" s="1"/>
  <c r="G35" i="7"/>
  <c r="F35" i="7"/>
  <c r="C35" i="7"/>
  <c r="E35" i="7" s="1"/>
  <c r="B35" i="7"/>
  <c r="S34" i="7"/>
  <c r="R34" i="7"/>
  <c r="Q34" i="7"/>
  <c r="P34" i="7"/>
  <c r="E34" i="7"/>
  <c r="O32" i="7"/>
  <c r="N32" i="7"/>
  <c r="M32" i="7"/>
  <c r="S32" i="7" s="1"/>
  <c r="L32" i="7"/>
  <c r="R32" i="7" s="1"/>
  <c r="K32" i="7"/>
  <c r="J32" i="7"/>
  <c r="I32" i="7"/>
  <c r="H32" i="7"/>
  <c r="G32" i="7"/>
  <c r="F32" i="7"/>
  <c r="C32" i="7"/>
  <c r="E32" i="7" s="1"/>
  <c r="B32" i="7"/>
  <c r="U31" i="7"/>
  <c r="S31" i="7"/>
  <c r="R31" i="7"/>
  <c r="Q31" i="7"/>
  <c r="P31" i="7"/>
  <c r="E31" i="7"/>
  <c r="T31" i="7" s="1"/>
  <c r="T30" i="7"/>
  <c r="S30" i="7"/>
  <c r="R30" i="7"/>
  <c r="Q30" i="7"/>
  <c r="P30" i="7"/>
  <c r="E30" i="7"/>
  <c r="U30" i="7" s="1"/>
  <c r="U29" i="7"/>
  <c r="S29" i="7"/>
  <c r="R29" i="7"/>
  <c r="Q29" i="7"/>
  <c r="P29" i="7"/>
  <c r="E29" i="7"/>
  <c r="T29" i="7" s="1"/>
  <c r="S28" i="7"/>
  <c r="R28" i="7"/>
  <c r="Q28" i="7"/>
  <c r="P28" i="7"/>
  <c r="E28" i="7"/>
  <c r="U28" i="7" s="1"/>
  <c r="V26" i="7"/>
  <c r="O26" i="7"/>
  <c r="N26" i="7"/>
  <c r="M26" i="7"/>
  <c r="S26" i="7" s="1"/>
  <c r="L26" i="7"/>
  <c r="R26" i="7" s="1"/>
  <c r="K26" i="7"/>
  <c r="J26" i="7"/>
  <c r="I26" i="7"/>
  <c r="Q26" i="7" s="1"/>
  <c r="H26" i="7"/>
  <c r="G26" i="7"/>
  <c r="F26" i="7"/>
  <c r="C26" i="7"/>
  <c r="B26" i="7"/>
  <c r="E26" i="7" s="1"/>
  <c r="U25" i="7"/>
  <c r="S25" i="7"/>
  <c r="R25" i="7"/>
  <c r="Q25" i="7"/>
  <c r="P25" i="7"/>
  <c r="E25" i="7"/>
  <c r="T25" i="7" s="1"/>
  <c r="T24" i="7"/>
  <c r="S24" i="7"/>
  <c r="R24" i="7"/>
  <c r="Q24" i="7"/>
  <c r="P24" i="7"/>
  <c r="E24" i="7"/>
  <c r="U24" i="7" s="1"/>
  <c r="S23" i="7"/>
  <c r="R23" i="7"/>
  <c r="Q23" i="7"/>
  <c r="P23" i="7"/>
  <c r="E23" i="7"/>
  <c r="U22" i="7"/>
  <c r="S22" i="7"/>
  <c r="R22" i="7"/>
  <c r="Q22" i="7"/>
  <c r="P22" i="7"/>
  <c r="E22" i="7"/>
  <c r="T22" i="7" s="1"/>
  <c r="U21" i="7"/>
  <c r="T21" i="7"/>
  <c r="S21" i="7"/>
  <c r="R21" i="7"/>
  <c r="Q21" i="7"/>
  <c r="P21" i="7"/>
  <c r="E21" i="7"/>
  <c r="U20" i="7"/>
  <c r="T20" i="7"/>
  <c r="S20" i="7"/>
  <c r="R20" i="7"/>
  <c r="Q20" i="7"/>
  <c r="P20" i="7"/>
  <c r="E20" i="7"/>
  <c r="U19" i="7"/>
  <c r="S19" i="7"/>
  <c r="R19" i="7"/>
  <c r="Q19" i="7"/>
  <c r="P19" i="7"/>
  <c r="E19" i="7"/>
  <c r="T19" i="7" s="1"/>
  <c r="O17" i="7"/>
  <c r="N17" i="7"/>
  <c r="M17" i="7"/>
  <c r="S17" i="7" s="1"/>
  <c r="L17" i="7"/>
  <c r="R17" i="7" s="1"/>
  <c r="K17" i="7"/>
  <c r="J17" i="7"/>
  <c r="I17" i="7"/>
  <c r="Q17" i="7" s="1"/>
  <c r="H17" i="7"/>
  <c r="P17" i="7" s="1"/>
  <c r="G17" i="7"/>
  <c r="F17" i="7"/>
  <c r="C17" i="7"/>
  <c r="E17" i="7" s="1"/>
  <c r="B17" i="7"/>
  <c r="U16" i="7"/>
  <c r="S16" i="7"/>
  <c r="R16" i="7"/>
  <c r="Q16" i="7"/>
  <c r="P16" i="7"/>
  <c r="E16" i="7"/>
  <c r="T16" i="7" s="1"/>
  <c r="T15" i="7"/>
  <c r="S15" i="7"/>
  <c r="R15" i="7"/>
  <c r="Q15" i="7"/>
  <c r="P15" i="7"/>
  <c r="E15" i="7"/>
  <c r="U15" i="7" s="1"/>
  <c r="U14" i="7"/>
  <c r="S14" i="7"/>
  <c r="R14" i="7"/>
  <c r="Q14" i="7"/>
  <c r="P14" i="7"/>
  <c r="E14" i="7"/>
  <c r="T14" i="7" s="1"/>
  <c r="S13" i="7"/>
  <c r="R13" i="7"/>
  <c r="Q13" i="7"/>
  <c r="P13" i="7"/>
  <c r="E13" i="7"/>
  <c r="U13" i="7" s="1"/>
  <c r="U12" i="7"/>
  <c r="S12" i="7"/>
  <c r="R12" i="7"/>
  <c r="Q12" i="7"/>
  <c r="P12" i="7"/>
  <c r="E12" i="7"/>
  <c r="T12" i="7" s="1"/>
  <c r="U11" i="7"/>
  <c r="T11" i="7"/>
  <c r="S11" i="7"/>
  <c r="R11" i="7"/>
  <c r="Q11" i="7"/>
  <c r="P11" i="7"/>
  <c r="E11" i="7"/>
  <c r="S10" i="7"/>
  <c r="R10" i="7"/>
  <c r="Q10" i="7"/>
  <c r="P10" i="7"/>
  <c r="E10" i="7"/>
  <c r="U10" i="7" s="1"/>
  <c r="U9" i="7"/>
  <c r="T9" i="7"/>
  <c r="S9" i="7"/>
  <c r="R9" i="7"/>
  <c r="Q9" i="7"/>
  <c r="P9" i="7"/>
  <c r="E9" i="7"/>
  <c r="U96" i="6"/>
  <c r="T96" i="6"/>
  <c r="S96" i="6"/>
  <c r="R96" i="6"/>
  <c r="Q96" i="6"/>
  <c r="P96" i="6"/>
  <c r="E96" i="6"/>
  <c r="S95" i="6"/>
  <c r="R95" i="6"/>
  <c r="Q95" i="6"/>
  <c r="P95" i="6"/>
  <c r="E95" i="6"/>
  <c r="U95" i="6" s="1"/>
  <c r="U94" i="6"/>
  <c r="S94" i="6"/>
  <c r="R94" i="6"/>
  <c r="Q94" i="6"/>
  <c r="P94" i="6"/>
  <c r="E94" i="6"/>
  <c r="T94" i="6" s="1"/>
  <c r="U93" i="6"/>
  <c r="T93" i="6"/>
  <c r="S93" i="6"/>
  <c r="R93" i="6"/>
  <c r="Q93" i="6"/>
  <c r="P93" i="6"/>
  <c r="E93" i="6"/>
  <c r="S92" i="6"/>
  <c r="R92" i="6"/>
  <c r="Q92" i="6"/>
  <c r="P92" i="6"/>
  <c r="E92" i="6"/>
  <c r="U92" i="6" s="1"/>
  <c r="T91" i="6"/>
  <c r="S91" i="6"/>
  <c r="R91" i="6"/>
  <c r="Q91" i="6"/>
  <c r="P91" i="6"/>
  <c r="E91" i="6"/>
  <c r="U91" i="6" s="1"/>
  <c r="U90" i="6"/>
  <c r="T90" i="6"/>
  <c r="S90" i="6"/>
  <c r="R90" i="6"/>
  <c r="Q90" i="6"/>
  <c r="P90" i="6"/>
  <c r="E90" i="6"/>
  <c r="U89" i="6"/>
  <c r="T89" i="6"/>
  <c r="S89" i="6"/>
  <c r="R89" i="6"/>
  <c r="Q89" i="6"/>
  <c r="P89" i="6"/>
  <c r="E89" i="6"/>
  <c r="S88" i="6"/>
  <c r="R88" i="6"/>
  <c r="Q88" i="6"/>
  <c r="P88" i="6"/>
  <c r="E88" i="6"/>
  <c r="V75" i="6"/>
  <c r="R75" i="6"/>
  <c r="O75" i="6"/>
  <c r="N75" i="6"/>
  <c r="M75" i="6"/>
  <c r="L75" i="6"/>
  <c r="K75" i="6"/>
  <c r="J75" i="6"/>
  <c r="I75" i="6"/>
  <c r="H75" i="6"/>
  <c r="G75" i="6"/>
  <c r="F75" i="6"/>
  <c r="C75" i="6"/>
  <c r="B75" i="6"/>
  <c r="S74" i="6"/>
  <c r="O74" i="6"/>
  <c r="N74" i="6"/>
  <c r="R74" i="6" s="1"/>
  <c r="M74" i="6"/>
  <c r="L74" i="6"/>
  <c r="K74" i="6"/>
  <c r="J74" i="6"/>
  <c r="I74" i="6"/>
  <c r="Q74" i="6" s="1"/>
  <c r="H74" i="6"/>
  <c r="P74" i="6" s="1"/>
  <c r="G74" i="6"/>
  <c r="F74" i="6"/>
  <c r="C74" i="6"/>
  <c r="B74" i="6"/>
  <c r="R73" i="6"/>
  <c r="O73" i="6"/>
  <c r="N73" i="6"/>
  <c r="M73" i="6"/>
  <c r="S73" i="6" s="1"/>
  <c r="L73" i="6"/>
  <c r="K73" i="6"/>
  <c r="J73" i="6"/>
  <c r="I73" i="6"/>
  <c r="Q73" i="6" s="1"/>
  <c r="H73" i="6"/>
  <c r="P73" i="6" s="1"/>
  <c r="G73" i="6"/>
  <c r="F73" i="6"/>
  <c r="E73" i="6"/>
  <c r="C73" i="6"/>
  <c r="B73" i="6"/>
  <c r="U72" i="6"/>
  <c r="T72" i="6"/>
  <c r="S72" i="6"/>
  <c r="R72" i="6"/>
  <c r="Q72" i="6"/>
  <c r="P72" i="6"/>
  <c r="E72" i="6"/>
  <c r="S71" i="6"/>
  <c r="R71" i="6"/>
  <c r="Q71" i="6"/>
  <c r="P71" i="6"/>
  <c r="E71" i="6"/>
  <c r="U71" i="6" s="1"/>
  <c r="V69" i="6"/>
  <c r="O69" i="6"/>
  <c r="N69" i="6"/>
  <c r="M69" i="6"/>
  <c r="L69" i="6"/>
  <c r="K69" i="6"/>
  <c r="J69" i="6"/>
  <c r="I69" i="6"/>
  <c r="H69" i="6"/>
  <c r="G69" i="6"/>
  <c r="F69" i="6"/>
  <c r="C69" i="6"/>
  <c r="B69" i="6"/>
  <c r="O68" i="6"/>
  <c r="N68" i="6"/>
  <c r="M68" i="6"/>
  <c r="S68" i="6" s="1"/>
  <c r="L68" i="6"/>
  <c r="R68" i="6" s="1"/>
  <c r="K68" i="6"/>
  <c r="J68" i="6"/>
  <c r="I68" i="6"/>
  <c r="Q68" i="6" s="1"/>
  <c r="H68" i="6"/>
  <c r="G68" i="6"/>
  <c r="F68" i="6"/>
  <c r="C68" i="6"/>
  <c r="B68" i="6"/>
  <c r="E68" i="6" s="1"/>
  <c r="T67" i="6"/>
  <c r="S67" i="6"/>
  <c r="R67" i="6"/>
  <c r="Q67" i="6"/>
  <c r="P67" i="6"/>
  <c r="E67" i="6"/>
  <c r="U67" i="6" s="1"/>
  <c r="U66" i="6"/>
  <c r="T66" i="6"/>
  <c r="S66" i="6"/>
  <c r="R66" i="6"/>
  <c r="Q66" i="6"/>
  <c r="P66" i="6"/>
  <c r="E66" i="6"/>
  <c r="S65" i="6"/>
  <c r="R65" i="6"/>
  <c r="Q65" i="6"/>
  <c r="P65" i="6"/>
  <c r="E65" i="6"/>
  <c r="U65" i="6" s="1"/>
  <c r="U64" i="6"/>
  <c r="S64" i="6"/>
  <c r="R64" i="6"/>
  <c r="Q64" i="6"/>
  <c r="P64" i="6"/>
  <c r="E64" i="6"/>
  <c r="T64" i="6" s="1"/>
  <c r="U63" i="6"/>
  <c r="S63" i="6"/>
  <c r="R63" i="6"/>
  <c r="Q63" i="6"/>
  <c r="P63" i="6"/>
  <c r="E63" i="6"/>
  <c r="R61" i="6"/>
  <c r="O61" i="6"/>
  <c r="N61" i="6"/>
  <c r="M61" i="6"/>
  <c r="S61" i="6" s="1"/>
  <c r="L61" i="6"/>
  <c r="K61" i="6"/>
  <c r="J61" i="6"/>
  <c r="I61" i="6"/>
  <c r="H61" i="6"/>
  <c r="C61" i="6"/>
  <c r="B61" i="6"/>
  <c r="U60" i="6"/>
  <c r="S60" i="6"/>
  <c r="R60" i="6"/>
  <c r="Q60" i="6"/>
  <c r="P60" i="6"/>
  <c r="E60" i="6"/>
  <c r="T60" i="6" s="1"/>
  <c r="S59" i="6"/>
  <c r="R59" i="6"/>
  <c r="Q59" i="6"/>
  <c r="P59" i="6"/>
  <c r="E59" i="6"/>
  <c r="U59" i="6" s="1"/>
  <c r="S58" i="6"/>
  <c r="R58" i="6"/>
  <c r="Q58" i="6"/>
  <c r="P58" i="6"/>
  <c r="E58" i="6"/>
  <c r="U58" i="6" s="1"/>
  <c r="S57" i="6"/>
  <c r="R57" i="6"/>
  <c r="Q57" i="6"/>
  <c r="P57" i="6"/>
  <c r="E57" i="6"/>
  <c r="U57" i="6" s="1"/>
  <c r="V55" i="6"/>
  <c r="O55" i="6"/>
  <c r="N55" i="6"/>
  <c r="M55" i="6"/>
  <c r="L55" i="6"/>
  <c r="K55" i="6"/>
  <c r="J55" i="6"/>
  <c r="I55" i="6"/>
  <c r="H55" i="6"/>
  <c r="G55" i="6"/>
  <c r="F55" i="6"/>
  <c r="C55" i="6"/>
  <c r="E55" i="6" s="1"/>
  <c r="B55" i="6"/>
  <c r="S54" i="6"/>
  <c r="R54" i="6"/>
  <c r="Q54" i="6"/>
  <c r="P54" i="6"/>
  <c r="E54" i="6"/>
  <c r="U54" i="6" s="1"/>
  <c r="S53" i="6"/>
  <c r="R53" i="6"/>
  <c r="Q53" i="6"/>
  <c r="P53" i="6"/>
  <c r="E53" i="6"/>
  <c r="U53" i="6" s="1"/>
  <c r="U52" i="6"/>
  <c r="S52" i="6"/>
  <c r="R52" i="6"/>
  <c r="Q52" i="6"/>
  <c r="P52" i="6"/>
  <c r="E52" i="6"/>
  <c r="T52" i="6" s="1"/>
  <c r="S51" i="6"/>
  <c r="R51" i="6"/>
  <c r="Q51" i="6"/>
  <c r="P51" i="6"/>
  <c r="E51" i="6"/>
  <c r="U51" i="6" s="1"/>
  <c r="S50" i="6"/>
  <c r="R50" i="6"/>
  <c r="Q50" i="6"/>
  <c r="P50" i="6"/>
  <c r="E50" i="6"/>
  <c r="U50" i="6" s="1"/>
  <c r="S49" i="6"/>
  <c r="R49" i="6"/>
  <c r="Q49" i="6"/>
  <c r="P49" i="6"/>
  <c r="E49" i="6"/>
  <c r="U49" i="6" s="1"/>
  <c r="S48" i="6"/>
  <c r="R48" i="6"/>
  <c r="Q48" i="6"/>
  <c r="P48" i="6"/>
  <c r="E48" i="6"/>
  <c r="T48" i="6" s="1"/>
  <c r="S47" i="6"/>
  <c r="R47" i="6"/>
  <c r="Q47" i="6"/>
  <c r="P47" i="6"/>
  <c r="E47" i="6"/>
  <c r="U47" i="6" s="1"/>
  <c r="U46" i="6"/>
  <c r="S46" i="6"/>
  <c r="R46" i="6"/>
  <c r="Q46" i="6"/>
  <c r="P46" i="6"/>
  <c r="E46" i="6"/>
  <c r="T46" i="6" s="1"/>
  <c r="U45" i="6"/>
  <c r="T45" i="6"/>
  <c r="S45" i="6"/>
  <c r="R45" i="6"/>
  <c r="Q45" i="6"/>
  <c r="P45" i="6"/>
  <c r="E45" i="6"/>
  <c r="U44" i="6"/>
  <c r="T44" i="6"/>
  <c r="S44" i="6"/>
  <c r="R44" i="6"/>
  <c r="Q44" i="6"/>
  <c r="P44" i="6"/>
  <c r="E44" i="6"/>
  <c r="O42" i="6"/>
  <c r="N42" i="6"/>
  <c r="M42" i="6"/>
  <c r="S42" i="6" s="1"/>
  <c r="L42" i="6"/>
  <c r="R42" i="6" s="1"/>
  <c r="K42" i="6"/>
  <c r="J42" i="6"/>
  <c r="I42" i="6"/>
  <c r="H42" i="6"/>
  <c r="G42" i="6"/>
  <c r="F42" i="6"/>
  <c r="C42" i="6"/>
  <c r="B42" i="6"/>
  <c r="S41" i="6"/>
  <c r="R41" i="6"/>
  <c r="Q41" i="6"/>
  <c r="P41" i="6"/>
  <c r="E41" i="6"/>
  <c r="U41" i="6" s="1"/>
  <c r="U40" i="6"/>
  <c r="T40" i="6"/>
  <c r="S40" i="6"/>
  <c r="R40" i="6"/>
  <c r="Q40" i="6"/>
  <c r="P40" i="6"/>
  <c r="E40" i="6"/>
  <c r="T39" i="6"/>
  <c r="S39" i="6"/>
  <c r="R39" i="6"/>
  <c r="Q39" i="6"/>
  <c r="P39" i="6"/>
  <c r="E39" i="6"/>
  <c r="U39" i="6" s="1"/>
  <c r="S38" i="6"/>
  <c r="R38" i="6"/>
  <c r="Q38" i="6"/>
  <c r="P38" i="6"/>
  <c r="E38" i="6"/>
  <c r="U38" i="6" s="1"/>
  <c r="U37" i="6"/>
  <c r="S37" i="6"/>
  <c r="R37" i="6"/>
  <c r="Q37" i="6"/>
  <c r="P37" i="6"/>
  <c r="E37" i="6"/>
  <c r="R35" i="6"/>
  <c r="O35" i="6"/>
  <c r="N35" i="6"/>
  <c r="M35" i="6"/>
  <c r="S35" i="6" s="1"/>
  <c r="L35" i="6"/>
  <c r="K35" i="6"/>
  <c r="J35" i="6"/>
  <c r="I35" i="6"/>
  <c r="Q35" i="6" s="1"/>
  <c r="H35" i="6"/>
  <c r="P35" i="6" s="1"/>
  <c r="G35" i="6"/>
  <c r="F35" i="6"/>
  <c r="E35" i="6"/>
  <c r="C35" i="6"/>
  <c r="B35" i="6"/>
  <c r="S34" i="6"/>
  <c r="R34" i="6"/>
  <c r="Q34" i="6"/>
  <c r="P34" i="6"/>
  <c r="E34" i="6"/>
  <c r="T34" i="6" s="1"/>
  <c r="O32" i="6"/>
  <c r="N32" i="6"/>
  <c r="M32" i="6"/>
  <c r="S32" i="6" s="1"/>
  <c r="L32" i="6"/>
  <c r="R32" i="6" s="1"/>
  <c r="K32" i="6"/>
  <c r="J32" i="6"/>
  <c r="I32" i="6"/>
  <c r="H32" i="6"/>
  <c r="G32" i="6"/>
  <c r="F32" i="6"/>
  <c r="C32" i="6"/>
  <c r="B32" i="6"/>
  <c r="U31" i="6"/>
  <c r="S31" i="6"/>
  <c r="R31" i="6"/>
  <c r="Q31" i="6"/>
  <c r="P31" i="6"/>
  <c r="E31" i="6"/>
  <c r="T31" i="6" s="1"/>
  <c r="S30" i="6"/>
  <c r="R30" i="6"/>
  <c r="Q30" i="6"/>
  <c r="P30" i="6"/>
  <c r="E30" i="6"/>
  <c r="U30" i="6" s="1"/>
  <c r="S29" i="6"/>
  <c r="R29" i="6"/>
  <c r="Q29" i="6"/>
  <c r="P29" i="6"/>
  <c r="E29" i="6"/>
  <c r="U29" i="6" s="1"/>
  <c r="U28" i="6"/>
  <c r="S28" i="6"/>
  <c r="R28" i="6"/>
  <c r="Q28" i="6"/>
  <c r="P28" i="6"/>
  <c r="E28" i="6"/>
  <c r="T28" i="6" s="1"/>
  <c r="V26" i="6"/>
  <c r="O26" i="6"/>
  <c r="S26" i="6" s="1"/>
  <c r="N26" i="6"/>
  <c r="M26" i="6"/>
  <c r="L26" i="6"/>
  <c r="R26" i="6" s="1"/>
  <c r="K26" i="6"/>
  <c r="J26" i="6"/>
  <c r="I26" i="6"/>
  <c r="H26" i="6"/>
  <c r="P26" i="6" s="1"/>
  <c r="G26" i="6"/>
  <c r="F26" i="6"/>
  <c r="C26" i="6"/>
  <c r="B26" i="6"/>
  <c r="S25" i="6"/>
  <c r="R25" i="6"/>
  <c r="Q25" i="6"/>
  <c r="P25" i="6"/>
  <c r="E25" i="6"/>
  <c r="U25" i="6" s="1"/>
  <c r="U24" i="6"/>
  <c r="S24" i="6"/>
  <c r="R24" i="6"/>
  <c r="Q24" i="6"/>
  <c r="P24" i="6"/>
  <c r="E24" i="6"/>
  <c r="T24" i="6" s="1"/>
  <c r="U23" i="6"/>
  <c r="T23" i="6"/>
  <c r="S23" i="6"/>
  <c r="R23" i="6"/>
  <c r="Q23" i="6"/>
  <c r="P23" i="6"/>
  <c r="E23" i="6"/>
  <c r="T22" i="6"/>
  <c r="S22" i="6"/>
  <c r="R22" i="6"/>
  <c r="Q22" i="6"/>
  <c r="U22" i="6" s="1"/>
  <c r="P22" i="6"/>
  <c r="E22" i="6"/>
  <c r="S21" i="6"/>
  <c r="R21" i="6"/>
  <c r="Q21" i="6"/>
  <c r="P21" i="6"/>
  <c r="E21" i="6"/>
  <c r="U21" i="6" s="1"/>
  <c r="T20" i="6"/>
  <c r="S20" i="6"/>
  <c r="R20" i="6"/>
  <c r="Q20" i="6"/>
  <c r="P20" i="6"/>
  <c r="E20" i="6"/>
  <c r="U20" i="6" s="1"/>
  <c r="S19" i="6"/>
  <c r="R19" i="6"/>
  <c r="Q19" i="6"/>
  <c r="P19" i="6"/>
  <c r="E19" i="6"/>
  <c r="T19" i="6" s="1"/>
  <c r="S17" i="6"/>
  <c r="O17" i="6"/>
  <c r="N17" i="6"/>
  <c r="M17" i="6"/>
  <c r="L17" i="6"/>
  <c r="R17" i="6" s="1"/>
  <c r="K17" i="6"/>
  <c r="J17" i="6"/>
  <c r="I17" i="6"/>
  <c r="H17" i="6"/>
  <c r="P17" i="6" s="1"/>
  <c r="G17" i="6"/>
  <c r="F17" i="6"/>
  <c r="C17" i="6"/>
  <c r="B17" i="6"/>
  <c r="E17" i="6" s="1"/>
  <c r="U16" i="6"/>
  <c r="S16" i="6"/>
  <c r="R16" i="6"/>
  <c r="Q16" i="6"/>
  <c r="P16" i="6"/>
  <c r="E16" i="6"/>
  <c r="T16" i="6" s="1"/>
  <c r="U15" i="6"/>
  <c r="T15" i="6"/>
  <c r="S15" i="6"/>
  <c r="R15" i="6"/>
  <c r="Q15" i="6"/>
  <c r="P15" i="6"/>
  <c r="E15" i="6"/>
  <c r="S14" i="6"/>
  <c r="R14" i="6"/>
  <c r="Q14" i="6"/>
  <c r="P14" i="6"/>
  <c r="E14" i="6"/>
  <c r="U14" i="6" s="1"/>
  <c r="S13" i="6"/>
  <c r="R13" i="6"/>
  <c r="Q13" i="6"/>
  <c r="P13" i="6"/>
  <c r="E13" i="6"/>
  <c r="U13" i="6" s="1"/>
  <c r="U12" i="6"/>
  <c r="T12" i="6"/>
  <c r="S12" i="6"/>
  <c r="R12" i="6"/>
  <c r="Q12" i="6"/>
  <c r="P12" i="6"/>
  <c r="E12" i="6"/>
  <c r="U11" i="6"/>
  <c r="T11" i="6"/>
  <c r="S11" i="6"/>
  <c r="R11" i="6"/>
  <c r="Q11" i="6"/>
  <c r="P11" i="6"/>
  <c r="E11" i="6"/>
  <c r="S10" i="6"/>
  <c r="R10" i="6"/>
  <c r="Q10" i="6"/>
  <c r="P10" i="6"/>
  <c r="E10" i="6"/>
  <c r="U10" i="6" s="1"/>
  <c r="T9" i="6"/>
  <c r="S9" i="6"/>
  <c r="R9" i="6"/>
  <c r="Q9" i="6"/>
  <c r="P9" i="6"/>
  <c r="E9" i="6"/>
  <c r="S96" i="5"/>
  <c r="R96" i="5"/>
  <c r="Q96" i="5"/>
  <c r="P96" i="5"/>
  <c r="E96" i="5"/>
  <c r="T96" i="5" s="1"/>
  <c r="S95" i="5"/>
  <c r="R95" i="5"/>
  <c r="Q95" i="5"/>
  <c r="P95" i="5"/>
  <c r="E95" i="5"/>
  <c r="U95" i="5" s="1"/>
  <c r="U94" i="5"/>
  <c r="T94" i="5"/>
  <c r="S94" i="5"/>
  <c r="R94" i="5"/>
  <c r="Q94" i="5"/>
  <c r="P94" i="5"/>
  <c r="E94" i="5"/>
  <c r="S93" i="5"/>
  <c r="R93" i="5"/>
  <c r="Q93" i="5"/>
  <c r="P93" i="5"/>
  <c r="E93" i="5"/>
  <c r="U93" i="5" s="1"/>
  <c r="S92" i="5"/>
  <c r="R92" i="5"/>
  <c r="Q92" i="5"/>
  <c r="P92" i="5"/>
  <c r="E92" i="5"/>
  <c r="U92" i="5" s="1"/>
  <c r="U91" i="5"/>
  <c r="T91" i="5"/>
  <c r="S91" i="5"/>
  <c r="R91" i="5"/>
  <c r="Q91" i="5"/>
  <c r="P91" i="5"/>
  <c r="E91" i="5"/>
  <c r="U90" i="5"/>
  <c r="T90" i="5"/>
  <c r="S90" i="5"/>
  <c r="R90" i="5"/>
  <c r="Q90" i="5"/>
  <c r="P90" i="5"/>
  <c r="E90" i="5"/>
  <c r="S89" i="5"/>
  <c r="R89" i="5"/>
  <c r="Q89" i="5"/>
  <c r="P89" i="5"/>
  <c r="E89" i="5"/>
  <c r="U89" i="5" s="1"/>
  <c r="U88" i="5"/>
  <c r="S88" i="5"/>
  <c r="R88" i="5"/>
  <c r="Q88" i="5"/>
  <c r="P88" i="5"/>
  <c r="P87" i="5" s="1"/>
  <c r="E88" i="5"/>
  <c r="W75" i="5"/>
  <c r="V75" i="5"/>
  <c r="O75" i="5"/>
  <c r="N75" i="5"/>
  <c r="M75" i="5"/>
  <c r="L75" i="5"/>
  <c r="K75" i="5"/>
  <c r="J75" i="5"/>
  <c r="I75" i="5"/>
  <c r="H75" i="5"/>
  <c r="G75" i="5"/>
  <c r="F75" i="5"/>
  <c r="C75" i="5"/>
  <c r="B75" i="5"/>
  <c r="R74" i="5"/>
  <c r="O74" i="5"/>
  <c r="N74" i="5"/>
  <c r="M74" i="5"/>
  <c r="S74" i="5" s="1"/>
  <c r="L74" i="5"/>
  <c r="K74" i="5"/>
  <c r="J74" i="5"/>
  <c r="I74" i="5"/>
  <c r="Q74" i="5" s="1"/>
  <c r="H74" i="5"/>
  <c r="P74" i="5" s="1"/>
  <c r="G74" i="5"/>
  <c r="F74" i="5"/>
  <c r="E74" i="5"/>
  <c r="C74" i="5"/>
  <c r="B74" i="5"/>
  <c r="S73" i="5"/>
  <c r="O73" i="5"/>
  <c r="N73" i="5"/>
  <c r="R73" i="5" s="1"/>
  <c r="M73" i="5"/>
  <c r="L73" i="5"/>
  <c r="K73" i="5"/>
  <c r="J73" i="5"/>
  <c r="I73" i="5"/>
  <c r="Q73" i="5" s="1"/>
  <c r="H73" i="5"/>
  <c r="P73" i="5" s="1"/>
  <c r="G73" i="5"/>
  <c r="F73" i="5"/>
  <c r="C73" i="5"/>
  <c r="B73" i="5"/>
  <c r="S72" i="5"/>
  <c r="R72" i="5"/>
  <c r="Q72" i="5"/>
  <c r="P72" i="5"/>
  <c r="E72" i="5"/>
  <c r="U72" i="5" s="1"/>
  <c r="T71" i="5"/>
  <c r="S71" i="5"/>
  <c r="R71" i="5"/>
  <c r="Q71" i="5"/>
  <c r="U71" i="5" s="1"/>
  <c r="P71" i="5"/>
  <c r="E71" i="5"/>
  <c r="W69" i="5"/>
  <c r="V69" i="5"/>
  <c r="O69" i="5"/>
  <c r="N69" i="5"/>
  <c r="M69" i="5"/>
  <c r="L69" i="5"/>
  <c r="K69" i="5"/>
  <c r="J69" i="5"/>
  <c r="I69" i="5"/>
  <c r="H69" i="5"/>
  <c r="G69" i="5"/>
  <c r="F69" i="5"/>
  <c r="C69" i="5"/>
  <c r="B69" i="5"/>
  <c r="O68" i="5"/>
  <c r="N68" i="5"/>
  <c r="M68" i="5"/>
  <c r="S68" i="5" s="1"/>
  <c r="L68" i="5"/>
  <c r="R68" i="5" s="1"/>
  <c r="K68" i="5"/>
  <c r="J68" i="5"/>
  <c r="I68" i="5"/>
  <c r="H68" i="5"/>
  <c r="G68" i="5"/>
  <c r="F68" i="5"/>
  <c r="C68" i="5"/>
  <c r="B68" i="5"/>
  <c r="E68" i="5" s="1"/>
  <c r="U67" i="5"/>
  <c r="T67" i="5"/>
  <c r="S67" i="5"/>
  <c r="R67" i="5"/>
  <c r="Q67" i="5"/>
  <c r="P67" i="5"/>
  <c r="E67" i="5"/>
  <c r="U66" i="5"/>
  <c r="T66" i="5"/>
  <c r="S66" i="5"/>
  <c r="R66" i="5"/>
  <c r="Q66" i="5"/>
  <c r="P66" i="5"/>
  <c r="E66" i="5"/>
  <c r="S65" i="5"/>
  <c r="R65" i="5"/>
  <c r="Q65" i="5"/>
  <c r="P65" i="5"/>
  <c r="E65" i="5"/>
  <c r="U65" i="5" s="1"/>
  <c r="U64" i="5"/>
  <c r="T64" i="5"/>
  <c r="S64" i="5"/>
  <c r="R64" i="5"/>
  <c r="Q64" i="5"/>
  <c r="P64" i="5"/>
  <c r="E64" i="5"/>
  <c r="T63" i="5"/>
  <c r="S63" i="5"/>
  <c r="R63" i="5"/>
  <c r="Q63" i="5"/>
  <c r="P63" i="5"/>
  <c r="E63" i="5"/>
  <c r="U63" i="5" s="1"/>
  <c r="O61" i="5"/>
  <c r="N61" i="5"/>
  <c r="M61" i="5"/>
  <c r="S61" i="5" s="1"/>
  <c r="L61" i="5"/>
  <c r="R61" i="5" s="1"/>
  <c r="K61" i="5"/>
  <c r="J61" i="5"/>
  <c r="I61" i="5"/>
  <c r="H61" i="5"/>
  <c r="C61" i="5"/>
  <c r="B61" i="5"/>
  <c r="U60" i="5"/>
  <c r="S60" i="5"/>
  <c r="R60" i="5"/>
  <c r="Q60" i="5"/>
  <c r="P60" i="5"/>
  <c r="E60" i="5"/>
  <c r="T60" i="5" s="1"/>
  <c r="U59" i="5"/>
  <c r="T59" i="5"/>
  <c r="S59" i="5"/>
  <c r="R59" i="5"/>
  <c r="Q59" i="5"/>
  <c r="P59" i="5"/>
  <c r="E59" i="5"/>
  <c r="S58" i="5"/>
  <c r="R58" i="5"/>
  <c r="Q58" i="5"/>
  <c r="P58" i="5"/>
  <c r="E58" i="5"/>
  <c r="U58" i="5" s="1"/>
  <c r="T57" i="5"/>
  <c r="S57" i="5"/>
  <c r="R57" i="5"/>
  <c r="Q57" i="5"/>
  <c r="P57" i="5"/>
  <c r="E57" i="5"/>
  <c r="U57" i="5" s="1"/>
  <c r="O55" i="5"/>
  <c r="N55" i="5"/>
  <c r="M55" i="5"/>
  <c r="L55" i="5"/>
  <c r="R55" i="5" s="1"/>
  <c r="K55" i="5"/>
  <c r="J55" i="5"/>
  <c r="I55" i="5"/>
  <c r="H55" i="5"/>
  <c r="G55" i="5"/>
  <c r="F55" i="5"/>
  <c r="C55" i="5"/>
  <c r="B55" i="5"/>
  <c r="T54" i="5"/>
  <c r="S54" i="5"/>
  <c r="R54" i="5"/>
  <c r="Q54" i="5"/>
  <c r="P54" i="5"/>
  <c r="E54" i="5"/>
  <c r="U54" i="5" s="1"/>
  <c r="T53" i="5"/>
  <c r="S53" i="5"/>
  <c r="R53" i="5"/>
  <c r="Q53" i="5"/>
  <c r="U53" i="5" s="1"/>
  <c r="P53" i="5"/>
  <c r="E53" i="5"/>
  <c r="U52" i="5"/>
  <c r="T52" i="5"/>
  <c r="S52" i="5"/>
  <c r="R52" i="5"/>
  <c r="Q52" i="5"/>
  <c r="P52" i="5"/>
  <c r="E52" i="5"/>
  <c r="S51" i="5"/>
  <c r="R51" i="5"/>
  <c r="Q51" i="5"/>
  <c r="P51" i="5"/>
  <c r="E51" i="5"/>
  <c r="U51" i="5" s="1"/>
  <c r="T50" i="5"/>
  <c r="S50" i="5"/>
  <c r="R50" i="5"/>
  <c r="Q50" i="5"/>
  <c r="P50" i="5"/>
  <c r="E50" i="5"/>
  <c r="U50" i="5" s="1"/>
  <c r="S49" i="5"/>
  <c r="R49" i="5"/>
  <c r="Q49" i="5"/>
  <c r="P49" i="5"/>
  <c r="E49" i="5"/>
  <c r="T49" i="5" s="1"/>
  <c r="S48" i="5"/>
  <c r="R48" i="5"/>
  <c r="Q48" i="5"/>
  <c r="P48" i="5"/>
  <c r="E48" i="5"/>
  <c r="U48" i="5" s="1"/>
  <c r="S47" i="5"/>
  <c r="R47" i="5"/>
  <c r="Q47" i="5"/>
  <c r="P47" i="5"/>
  <c r="E47" i="5"/>
  <c r="U47" i="5" s="1"/>
  <c r="S46" i="5"/>
  <c r="R46" i="5"/>
  <c r="Q46" i="5"/>
  <c r="P46" i="5"/>
  <c r="E46" i="5"/>
  <c r="U46" i="5" s="1"/>
  <c r="S45" i="5"/>
  <c r="R45" i="5"/>
  <c r="Q45" i="5"/>
  <c r="P45" i="5"/>
  <c r="E45" i="5"/>
  <c r="T44" i="5"/>
  <c r="S44" i="5"/>
  <c r="R44" i="5"/>
  <c r="Q44" i="5"/>
  <c r="P44" i="5"/>
  <c r="E44" i="5"/>
  <c r="U44" i="5" s="1"/>
  <c r="R42" i="5"/>
  <c r="O42" i="5"/>
  <c r="N42" i="5"/>
  <c r="M42" i="5"/>
  <c r="S42" i="5" s="1"/>
  <c r="L42" i="5"/>
  <c r="K42" i="5"/>
  <c r="J42" i="5"/>
  <c r="I42" i="5"/>
  <c r="H42" i="5"/>
  <c r="P42" i="5" s="1"/>
  <c r="G42" i="5"/>
  <c r="F42" i="5"/>
  <c r="C42" i="5"/>
  <c r="B42" i="5"/>
  <c r="E42" i="5" s="1"/>
  <c r="U41" i="5"/>
  <c r="T41" i="5"/>
  <c r="S41" i="5"/>
  <c r="R41" i="5"/>
  <c r="Q41" i="5"/>
  <c r="P41" i="5"/>
  <c r="E41" i="5"/>
  <c r="U40" i="5"/>
  <c r="T40" i="5"/>
  <c r="S40" i="5"/>
  <c r="R40" i="5"/>
  <c r="Q40" i="5"/>
  <c r="P40" i="5"/>
  <c r="E40" i="5"/>
  <c r="S39" i="5"/>
  <c r="R39" i="5"/>
  <c r="Q39" i="5"/>
  <c r="P39" i="5"/>
  <c r="E39" i="5"/>
  <c r="U39" i="5" s="1"/>
  <c r="U38" i="5"/>
  <c r="S38" i="5"/>
  <c r="R38" i="5"/>
  <c r="Q38" i="5"/>
  <c r="P38" i="5"/>
  <c r="E38" i="5"/>
  <c r="T38" i="5" s="1"/>
  <c r="S37" i="5"/>
  <c r="R37" i="5"/>
  <c r="Q37" i="5"/>
  <c r="P37" i="5"/>
  <c r="E37" i="5"/>
  <c r="O35" i="5"/>
  <c r="N35" i="5"/>
  <c r="M35" i="5"/>
  <c r="S35" i="5" s="1"/>
  <c r="L35" i="5"/>
  <c r="R35" i="5" s="1"/>
  <c r="K35" i="5"/>
  <c r="Q35" i="5" s="1"/>
  <c r="J35" i="5"/>
  <c r="I35" i="5"/>
  <c r="H35" i="5"/>
  <c r="G35" i="5"/>
  <c r="F35" i="5"/>
  <c r="C35" i="5"/>
  <c r="B35" i="5"/>
  <c r="E35" i="5" s="1"/>
  <c r="S34" i="5"/>
  <c r="R34" i="5"/>
  <c r="Q34" i="5"/>
  <c r="P34" i="5"/>
  <c r="E34" i="5"/>
  <c r="U34" i="5" s="1"/>
  <c r="S32" i="5"/>
  <c r="O32" i="5"/>
  <c r="N32" i="5"/>
  <c r="M32" i="5"/>
  <c r="L32" i="5"/>
  <c r="R32" i="5" s="1"/>
  <c r="K32" i="5"/>
  <c r="J32" i="5"/>
  <c r="I32" i="5"/>
  <c r="H32" i="5"/>
  <c r="G32" i="5"/>
  <c r="F32" i="5"/>
  <c r="C32" i="5"/>
  <c r="B32" i="5"/>
  <c r="E32" i="5" s="1"/>
  <c r="U31" i="5"/>
  <c r="S31" i="5"/>
  <c r="R31" i="5"/>
  <c r="Q31" i="5"/>
  <c r="P31" i="5"/>
  <c r="E31" i="5"/>
  <c r="T31" i="5" s="1"/>
  <c r="U30" i="5"/>
  <c r="T30" i="5"/>
  <c r="S30" i="5"/>
  <c r="R30" i="5"/>
  <c r="Q30" i="5"/>
  <c r="P30" i="5"/>
  <c r="E30" i="5"/>
  <c r="S29" i="5"/>
  <c r="R29" i="5"/>
  <c r="Q29" i="5"/>
  <c r="P29" i="5"/>
  <c r="E29" i="5"/>
  <c r="U29" i="5" s="1"/>
  <c r="S28" i="5"/>
  <c r="R28" i="5"/>
  <c r="Q28" i="5"/>
  <c r="P28" i="5"/>
  <c r="E28" i="5"/>
  <c r="U28" i="5" s="1"/>
  <c r="W26" i="5"/>
  <c r="V26" i="5"/>
  <c r="S26" i="5"/>
  <c r="R26" i="5"/>
  <c r="O26" i="5"/>
  <c r="N26" i="5"/>
  <c r="M26" i="5"/>
  <c r="L26" i="5"/>
  <c r="K26" i="5"/>
  <c r="J26" i="5"/>
  <c r="I26" i="5"/>
  <c r="H26" i="5"/>
  <c r="P26" i="5" s="1"/>
  <c r="G26" i="5"/>
  <c r="F26" i="5"/>
  <c r="C26" i="5"/>
  <c r="B26" i="5"/>
  <c r="E26" i="5" s="1"/>
  <c r="U25" i="5"/>
  <c r="T25" i="5"/>
  <c r="S25" i="5"/>
  <c r="R25" i="5"/>
  <c r="Q25" i="5"/>
  <c r="P25" i="5"/>
  <c r="E25" i="5"/>
  <c r="U24" i="5"/>
  <c r="T24" i="5"/>
  <c r="S24" i="5"/>
  <c r="R24" i="5"/>
  <c r="Q24" i="5"/>
  <c r="P24" i="5"/>
  <c r="E24" i="5"/>
  <c r="S23" i="5"/>
  <c r="R23" i="5"/>
  <c r="Q23" i="5"/>
  <c r="P23" i="5"/>
  <c r="E23" i="5"/>
  <c r="U23" i="5" s="1"/>
  <c r="U22" i="5"/>
  <c r="T22" i="5"/>
  <c r="S22" i="5"/>
  <c r="R22" i="5"/>
  <c r="Q22" i="5"/>
  <c r="P22" i="5"/>
  <c r="E22" i="5"/>
  <c r="U21" i="5"/>
  <c r="T21" i="5"/>
  <c r="S21" i="5"/>
  <c r="R21" i="5"/>
  <c r="Q21" i="5"/>
  <c r="P21" i="5"/>
  <c r="E21" i="5"/>
  <c r="S20" i="5"/>
  <c r="R20" i="5"/>
  <c r="Q20" i="5"/>
  <c r="P20" i="5"/>
  <c r="E20" i="5"/>
  <c r="U20" i="5" s="1"/>
  <c r="U19" i="5"/>
  <c r="S19" i="5"/>
  <c r="R19" i="5"/>
  <c r="Q19" i="5"/>
  <c r="P19" i="5"/>
  <c r="E19" i="5"/>
  <c r="T19" i="5" s="1"/>
  <c r="R17" i="5"/>
  <c r="P17" i="5"/>
  <c r="O17" i="5"/>
  <c r="N17" i="5"/>
  <c r="M17" i="5"/>
  <c r="S17" i="5" s="1"/>
  <c r="L17" i="5"/>
  <c r="K17" i="5"/>
  <c r="J17" i="5"/>
  <c r="I17" i="5"/>
  <c r="Q17" i="5" s="1"/>
  <c r="H17" i="5"/>
  <c r="G17" i="5"/>
  <c r="F17" i="5"/>
  <c r="E17" i="5"/>
  <c r="C17" i="5"/>
  <c r="B17" i="5"/>
  <c r="S16" i="5"/>
  <c r="R16" i="5"/>
  <c r="Q16" i="5"/>
  <c r="P16" i="5"/>
  <c r="E16" i="5"/>
  <c r="T16" i="5" s="1"/>
  <c r="T15" i="5"/>
  <c r="S15" i="5"/>
  <c r="R15" i="5"/>
  <c r="Q15" i="5"/>
  <c r="P15" i="5"/>
  <c r="E15" i="5"/>
  <c r="U15" i="5" s="1"/>
  <c r="U14" i="5"/>
  <c r="T14" i="5"/>
  <c r="S14" i="5"/>
  <c r="R14" i="5"/>
  <c r="Q14" i="5"/>
  <c r="P14" i="5"/>
  <c r="E14" i="5"/>
  <c r="S13" i="5"/>
  <c r="R13" i="5"/>
  <c r="Q13" i="5"/>
  <c r="P13" i="5"/>
  <c r="E13" i="5"/>
  <c r="U13" i="5" s="1"/>
  <c r="S12" i="5"/>
  <c r="R12" i="5"/>
  <c r="Q12" i="5"/>
  <c r="P12" i="5"/>
  <c r="E12" i="5"/>
  <c r="U12" i="5" s="1"/>
  <c r="U11" i="5"/>
  <c r="T11" i="5"/>
  <c r="S11" i="5"/>
  <c r="R11" i="5"/>
  <c r="Q11" i="5"/>
  <c r="P11" i="5"/>
  <c r="E11" i="5"/>
  <c r="U10" i="5"/>
  <c r="T10" i="5"/>
  <c r="S10" i="5"/>
  <c r="R10" i="5"/>
  <c r="Q10" i="5"/>
  <c r="P10" i="5"/>
  <c r="E10" i="5"/>
  <c r="S9" i="5"/>
  <c r="R9" i="5"/>
  <c r="Q9" i="5"/>
  <c r="P9" i="5"/>
  <c r="E9" i="5"/>
  <c r="T9" i="5" s="1"/>
  <c r="U96" i="4"/>
  <c r="S96" i="4"/>
  <c r="R96" i="4"/>
  <c r="Q96" i="4"/>
  <c r="P96" i="4"/>
  <c r="E96" i="4"/>
  <c r="T96" i="4" s="1"/>
  <c r="S95" i="4"/>
  <c r="R95" i="4"/>
  <c r="Q95" i="4"/>
  <c r="P95" i="4"/>
  <c r="E95" i="4"/>
  <c r="U95" i="4" s="1"/>
  <c r="S94" i="4"/>
  <c r="R94" i="4"/>
  <c r="Q94" i="4"/>
  <c r="P94" i="4"/>
  <c r="E94" i="4"/>
  <c r="U94" i="4" s="1"/>
  <c r="U93" i="4"/>
  <c r="S93" i="4"/>
  <c r="R93" i="4"/>
  <c r="Q93" i="4"/>
  <c r="P93" i="4"/>
  <c r="E93" i="4"/>
  <c r="T93" i="4" s="1"/>
  <c r="U92" i="4"/>
  <c r="T92" i="4"/>
  <c r="S92" i="4"/>
  <c r="R92" i="4"/>
  <c r="Q92" i="4"/>
  <c r="P92" i="4"/>
  <c r="E92" i="4"/>
  <c r="U91" i="4"/>
  <c r="T91" i="4"/>
  <c r="S91" i="4"/>
  <c r="R91" i="4"/>
  <c r="Q91" i="4"/>
  <c r="P91" i="4"/>
  <c r="E91" i="4"/>
  <c r="S90" i="4"/>
  <c r="R90" i="4"/>
  <c r="Q90" i="4"/>
  <c r="P90" i="4"/>
  <c r="E90" i="4"/>
  <c r="U90" i="4" s="1"/>
  <c r="T89" i="4"/>
  <c r="S89" i="4"/>
  <c r="R89" i="4"/>
  <c r="Q89" i="4"/>
  <c r="P89" i="4"/>
  <c r="E89" i="4"/>
  <c r="U89" i="4" s="1"/>
  <c r="S88" i="4"/>
  <c r="R88" i="4"/>
  <c r="Q88" i="4"/>
  <c r="P88" i="4"/>
  <c r="E88" i="4"/>
  <c r="V75" i="4"/>
  <c r="O75" i="4"/>
  <c r="N75" i="4"/>
  <c r="M75" i="4"/>
  <c r="S75" i="4" s="1"/>
  <c r="L75" i="4"/>
  <c r="K75" i="4"/>
  <c r="J75" i="4"/>
  <c r="I75" i="4"/>
  <c r="H75" i="4"/>
  <c r="G75" i="4"/>
  <c r="F75" i="4"/>
  <c r="C75" i="4"/>
  <c r="B75" i="4"/>
  <c r="O74" i="4"/>
  <c r="N74" i="4"/>
  <c r="M74" i="4"/>
  <c r="S74" i="4" s="1"/>
  <c r="L74" i="4"/>
  <c r="R74" i="4" s="1"/>
  <c r="K74" i="4"/>
  <c r="J74" i="4"/>
  <c r="I74" i="4"/>
  <c r="Q74" i="4" s="1"/>
  <c r="H74" i="4"/>
  <c r="P74" i="4" s="1"/>
  <c r="G74" i="4"/>
  <c r="F74" i="4"/>
  <c r="C74" i="4"/>
  <c r="E74" i="4" s="1"/>
  <c r="B74" i="4"/>
  <c r="R73" i="4"/>
  <c r="O73" i="4"/>
  <c r="N73" i="4"/>
  <c r="M73" i="4"/>
  <c r="S73" i="4" s="1"/>
  <c r="L73" i="4"/>
  <c r="K73" i="4"/>
  <c r="J73" i="4"/>
  <c r="I73" i="4"/>
  <c r="Q73" i="4" s="1"/>
  <c r="H73" i="4"/>
  <c r="P73" i="4" s="1"/>
  <c r="G73" i="4"/>
  <c r="F73" i="4"/>
  <c r="E73" i="4"/>
  <c r="C73" i="4"/>
  <c r="B73" i="4"/>
  <c r="U72" i="4"/>
  <c r="T72" i="4"/>
  <c r="S72" i="4"/>
  <c r="R72" i="4"/>
  <c r="Q72" i="4"/>
  <c r="P72" i="4"/>
  <c r="E72" i="4"/>
  <c r="S71" i="4"/>
  <c r="R71" i="4"/>
  <c r="Q71" i="4"/>
  <c r="P71" i="4"/>
  <c r="E71" i="4"/>
  <c r="V69" i="4"/>
  <c r="O69" i="4"/>
  <c r="N69" i="4"/>
  <c r="R69" i="4" s="1"/>
  <c r="M69" i="4"/>
  <c r="L69" i="4"/>
  <c r="K69" i="4"/>
  <c r="J69" i="4"/>
  <c r="I69" i="4"/>
  <c r="H69" i="4"/>
  <c r="G69" i="4"/>
  <c r="F69" i="4"/>
  <c r="C69" i="4"/>
  <c r="B69" i="4"/>
  <c r="O68" i="4"/>
  <c r="N68" i="4"/>
  <c r="M68" i="4"/>
  <c r="S68" i="4" s="1"/>
  <c r="L68" i="4"/>
  <c r="R68" i="4" s="1"/>
  <c r="K68" i="4"/>
  <c r="J68" i="4"/>
  <c r="I68" i="4"/>
  <c r="H68" i="4"/>
  <c r="G68" i="4"/>
  <c r="F68" i="4"/>
  <c r="C68" i="4"/>
  <c r="B68" i="4"/>
  <c r="S67" i="4"/>
  <c r="R67" i="4"/>
  <c r="Q67" i="4"/>
  <c r="P67" i="4"/>
  <c r="E67" i="4"/>
  <c r="U67" i="4" s="1"/>
  <c r="U66" i="4"/>
  <c r="T66" i="4"/>
  <c r="S66" i="4"/>
  <c r="R66" i="4"/>
  <c r="Q66" i="4"/>
  <c r="P66" i="4"/>
  <c r="E66" i="4"/>
  <c r="U65" i="4"/>
  <c r="S65" i="4"/>
  <c r="R65" i="4"/>
  <c r="Q65" i="4"/>
  <c r="P65" i="4"/>
  <c r="E65" i="4"/>
  <c r="T65" i="4" s="1"/>
  <c r="S64" i="4"/>
  <c r="R64" i="4"/>
  <c r="Q64" i="4"/>
  <c r="P64" i="4"/>
  <c r="E64" i="4"/>
  <c r="U64" i="4" s="1"/>
  <c r="U63" i="4"/>
  <c r="S63" i="4"/>
  <c r="R63" i="4"/>
  <c r="Q63" i="4"/>
  <c r="P63" i="4"/>
  <c r="E63" i="4"/>
  <c r="R61" i="4"/>
  <c r="O61" i="4"/>
  <c r="N61" i="4"/>
  <c r="M61" i="4"/>
  <c r="S61" i="4" s="1"/>
  <c r="L61" i="4"/>
  <c r="K61" i="4"/>
  <c r="J61" i="4"/>
  <c r="I61" i="4"/>
  <c r="H61" i="4"/>
  <c r="C61" i="4"/>
  <c r="B61" i="4"/>
  <c r="E61" i="4" s="1"/>
  <c r="S60" i="4"/>
  <c r="R60" i="4"/>
  <c r="Q60" i="4"/>
  <c r="P60" i="4"/>
  <c r="E60" i="4"/>
  <c r="U60" i="4" s="1"/>
  <c r="U59" i="4"/>
  <c r="S59" i="4"/>
  <c r="R59" i="4"/>
  <c r="Q59" i="4"/>
  <c r="P59" i="4"/>
  <c r="E59" i="4"/>
  <c r="T59" i="4" s="1"/>
  <c r="U58" i="4"/>
  <c r="T58" i="4"/>
  <c r="S58" i="4"/>
  <c r="R58" i="4"/>
  <c r="Q58" i="4"/>
  <c r="P58" i="4"/>
  <c r="E58" i="4"/>
  <c r="U57" i="4"/>
  <c r="T57" i="4"/>
  <c r="S57" i="4"/>
  <c r="R57" i="4"/>
  <c r="Q57" i="4"/>
  <c r="P57" i="4"/>
  <c r="E57" i="4"/>
  <c r="O55" i="4"/>
  <c r="N55" i="4"/>
  <c r="M55" i="4"/>
  <c r="S55" i="4" s="1"/>
  <c r="L55" i="4"/>
  <c r="K55" i="4"/>
  <c r="J55" i="4"/>
  <c r="I55" i="4"/>
  <c r="H55" i="4"/>
  <c r="G55" i="4"/>
  <c r="F55" i="4"/>
  <c r="C55" i="4"/>
  <c r="B55" i="4"/>
  <c r="U54" i="4"/>
  <c r="T54" i="4"/>
  <c r="S54" i="4"/>
  <c r="R54" i="4"/>
  <c r="Q54" i="4"/>
  <c r="P54" i="4"/>
  <c r="E54" i="4"/>
  <c r="S53" i="4"/>
  <c r="R53" i="4"/>
  <c r="Q53" i="4"/>
  <c r="P53" i="4"/>
  <c r="E53" i="4"/>
  <c r="U53" i="4" s="1"/>
  <c r="S52" i="4"/>
  <c r="R52" i="4"/>
  <c r="Q52" i="4"/>
  <c r="P52" i="4"/>
  <c r="E52" i="4"/>
  <c r="U52" i="4" s="1"/>
  <c r="S51" i="4"/>
  <c r="R51" i="4"/>
  <c r="Q51" i="4"/>
  <c r="P51" i="4"/>
  <c r="E51" i="4"/>
  <c r="T51" i="4" s="1"/>
  <c r="U50" i="4"/>
  <c r="S50" i="4"/>
  <c r="R50" i="4"/>
  <c r="Q50" i="4"/>
  <c r="P50" i="4"/>
  <c r="E50" i="4"/>
  <c r="T50" i="4" s="1"/>
  <c r="U49" i="4"/>
  <c r="T49" i="4"/>
  <c r="S49" i="4"/>
  <c r="R49" i="4"/>
  <c r="Q49" i="4"/>
  <c r="P49" i="4"/>
  <c r="E49" i="4"/>
  <c r="S48" i="4"/>
  <c r="R48" i="4"/>
  <c r="Q48" i="4"/>
  <c r="P48" i="4"/>
  <c r="E48" i="4"/>
  <c r="U48" i="4" s="1"/>
  <c r="S47" i="4"/>
  <c r="R47" i="4"/>
  <c r="Q47" i="4"/>
  <c r="P47" i="4"/>
  <c r="E47" i="4"/>
  <c r="U47" i="4" s="1"/>
  <c r="U46" i="4"/>
  <c r="T46" i="4"/>
  <c r="S46" i="4"/>
  <c r="R46" i="4"/>
  <c r="Q46" i="4"/>
  <c r="P46" i="4"/>
  <c r="E46" i="4"/>
  <c r="U45" i="4"/>
  <c r="T45" i="4"/>
  <c r="S45" i="4"/>
  <c r="R45" i="4"/>
  <c r="Q45" i="4"/>
  <c r="P45" i="4"/>
  <c r="E45" i="4"/>
  <c r="S44" i="4"/>
  <c r="R44" i="4"/>
  <c r="Q44" i="4"/>
  <c r="P44" i="4"/>
  <c r="E44" i="4"/>
  <c r="U44" i="4" s="1"/>
  <c r="O42" i="4"/>
  <c r="N42" i="4"/>
  <c r="M42" i="4"/>
  <c r="S42" i="4" s="1"/>
  <c r="L42" i="4"/>
  <c r="R42" i="4" s="1"/>
  <c r="K42" i="4"/>
  <c r="J42" i="4"/>
  <c r="I42" i="4"/>
  <c r="Q42" i="4" s="1"/>
  <c r="H42" i="4"/>
  <c r="G42" i="4"/>
  <c r="F42" i="4"/>
  <c r="C42" i="4"/>
  <c r="B42" i="4"/>
  <c r="T41" i="4"/>
  <c r="S41" i="4"/>
  <c r="R41" i="4"/>
  <c r="Q41" i="4"/>
  <c r="P41" i="4"/>
  <c r="E41" i="4"/>
  <c r="U41" i="4" s="1"/>
  <c r="S40" i="4"/>
  <c r="R40" i="4"/>
  <c r="Q40" i="4"/>
  <c r="P40" i="4"/>
  <c r="E40" i="4"/>
  <c r="T40" i="4" s="1"/>
  <c r="S39" i="4"/>
  <c r="R39" i="4"/>
  <c r="Q39" i="4"/>
  <c r="P39" i="4"/>
  <c r="E39" i="4"/>
  <c r="U39" i="4" s="1"/>
  <c r="S38" i="4"/>
  <c r="R38" i="4"/>
  <c r="Q38" i="4"/>
  <c r="U38" i="4" s="1"/>
  <c r="P38" i="4"/>
  <c r="T38" i="4" s="1"/>
  <c r="E38" i="4"/>
  <c r="S37" i="4"/>
  <c r="R37" i="4"/>
  <c r="Q37" i="4"/>
  <c r="P37" i="4"/>
  <c r="E37" i="4"/>
  <c r="U37" i="4" s="1"/>
  <c r="O35" i="4"/>
  <c r="N35" i="4"/>
  <c r="M35" i="4"/>
  <c r="S35" i="4" s="1"/>
  <c r="L35" i="4"/>
  <c r="R35" i="4" s="1"/>
  <c r="K35" i="4"/>
  <c r="J35" i="4"/>
  <c r="I35" i="4"/>
  <c r="Q35" i="4" s="1"/>
  <c r="H35" i="4"/>
  <c r="P35" i="4" s="1"/>
  <c r="G35" i="4"/>
  <c r="F35" i="4"/>
  <c r="C35" i="4"/>
  <c r="E35" i="4" s="1"/>
  <c r="B35" i="4"/>
  <c r="S34" i="4"/>
  <c r="R34" i="4"/>
  <c r="Q34" i="4"/>
  <c r="P34" i="4"/>
  <c r="E34" i="4"/>
  <c r="U34" i="4" s="1"/>
  <c r="O32" i="4"/>
  <c r="N32" i="4"/>
  <c r="M32" i="4"/>
  <c r="S32" i="4" s="1"/>
  <c r="L32" i="4"/>
  <c r="R32" i="4" s="1"/>
  <c r="K32" i="4"/>
  <c r="J32" i="4"/>
  <c r="I32" i="4"/>
  <c r="Q32" i="4" s="1"/>
  <c r="H32" i="4"/>
  <c r="G32" i="4"/>
  <c r="F32" i="4"/>
  <c r="C32" i="4"/>
  <c r="B32" i="4"/>
  <c r="S31" i="4"/>
  <c r="R31" i="4"/>
  <c r="Q31" i="4"/>
  <c r="P31" i="4"/>
  <c r="E31" i="4"/>
  <c r="U31" i="4" s="1"/>
  <c r="S30" i="4"/>
  <c r="R30" i="4"/>
  <c r="Q30" i="4"/>
  <c r="P30" i="4"/>
  <c r="E30" i="4"/>
  <c r="U30" i="4" s="1"/>
  <c r="U29" i="4"/>
  <c r="S29" i="4"/>
  <c r="R29" i="4"/>
  <c r="Q29" i="4"/>
  <c r="P29" i="4"/>
  <c r="E29" i="4"/>
  <c r="T29" i="4" s="1"/>
  <c r="U28" i="4"/>
  <c r="T28" i="4"/>
  <c r="S28" i="4"/>
  <c r="R28" i="4"/>
  <c r="Q28" i="4"/>
  <c r="P28" i="4"/>
  <c r="E28" i="4"/>
  <c r="V26" i="4"/>
  <c r="S26" i="4"/>
  <c r="R26" i="4"/>
  <c r="O26" i="4"/>
  <c r="N26" i="4"/>
  <c r="M26" i="4"/>
  <c r="L26" i="4"/>
  <c r="K26" i="4"/>
  <c r="J26" i="4"/>
  <c r="I26" i="4"/>
  <c r="Q26" i="4" s="1"/>
  <c r="H26" i="4"/>
  <c r="P26" i="4" s="1"/>
  <c r="G26" i="4"/>
  <c r="F26" i="4"/>
  <c r="C26" i="4"/>
  <c r="B26" i="4"/>
  <c r="E26" i="4" s="1"/>
  <c r="U25" i="4"/>
  <c r="T25" i="4"/>
  <c r="S25" i="4"/>
  <c r="R25" i="4"/>
  <c r="Q25" i="4"/>
  <c r="P25" i="4"/>
  <c r="E25" i="4"/>
  <c r="U24" i="4"/>
  <c r="T24" i="4"/>
  <c r="S24" i="4"/>
  <c r="R24" i="4"/>
  <c r="Q24" i="4"/>
  <c r="P24" i="4"/>
  <c r="E24" i="4"/>
  <c r="S23" i="4"/>
  <c r="R23" i="4"/>
  <c r="Q23" i="4"/>
  <c r="P23" i="4"/>
  <c r="E23" i="4"/>
  <c r="U23" i="4" s="1"/>
  <c r="U22" i="4"/>
  <c r="S22" i="4"/>
  <c r="R22" i="4"/>
  <c r="Q22" i="4"/>
  <c r="P22" i="4"/>
  <c r="E22" i="4"/>
  <c r="T22" i="4" s="1"/>
  <c r="S21" i="4"/>
  <c r="R21" i="4"/>
  <c r="Q21" i="4"/>
  <c r="P21" i="4"/>
  <c r="E21" i="4"/>
  <c r="U21" i="4" s="1"/>
  <c r="S20" i="4"/>
  <c r="R20" i="4"/>
  <c r="Q20" i="4"/>
  <c r="P20" i="4"/>
  <c r="E20" i="4"/>
  <c r="U20" i="4" s="1"/>
  <c r="U19" i="4"/>
  <c r="S19" i="4"/>
  <c r="R19" i="4"/>
  <c r="Q19" i="4"/>
  <c r="P19" i="4"/>
  <c r="E19" i="4"/>
  <c r="T19" i="4" s="1"/>
  <c r="S17" i="4"/>
  <c r="R17" i="4"/>
  <c r="O17" i="4"/>
  <c r="N17" i="4"/>
  <c r="M17" i="4"/>
  <c r="L17" i="4"/>
  <c r="K17" i="4"/>
  <c r="J17" i="4"/>
  <c r="I17" i="4"/>
  <c r="Q17" i="4" s="1"/>
  <c r="H17" i="4"/>
  <c r="P17" i="4" s="1"/>
  <c r="G17" i="4"/>
  <c r="F17" i="4"/>
  <c r="C17" i="4"/>
  <c r="B17" i="4"/>
  <c r="E17" i="4" s="1"/>
  <c r="U16" i="4"/>
  <c r="S16" i="4"/>
  <c r="R16" i="4"/>
  <c r="Q16" i="4"/>
  <c r="P16" i="4"/>
  <c r="E16" i="4"/>
  <c r="T16" i="4" s="1"/>
  <c r="U15" i="4"/>
  <c r="T15" i="4"/>
  <c r="S15" i="4"/>
  <c r="R15" i="4"/>
  <c r="Q15" i="4"/>
  <c r="P15" i="4"/>
  <c r="E15" i="4"/>
  <c r="U14" i="4"/>
  <c r="T14" i="4"/>
  <c r="S14" i="4"/>
  <c r="R14" i="4"/>
  <c r="Q14" i="4"/>
  <c r="P14" i="4"/>
  <c r="E14" i="4"/>
  <c r="S13" i="4"/>
  <c r="R13" i="4"/>
  <c r="Q13" i="4"/>
  <c r="P13" i="4"/>
  <c r="E13" i="4"/>
  <c r="U13" i="4" s="1"/>
  <c r="T12" i="4"/>
  <c r="S12" i="4"/>
  <c r="R12" i="4"/>
  <c r="Q12" i="4"/>
  <c r="P12" i="4"/>
  <c r="E12" i="4"/>
  <c r="U12" i="4" s="1"/>
  <c r="S11" i="4"/>
  <c r="R11" i="4"/>
  <c r="Q11" i="4"/>
  <c r="P11" i="4"/>
  <c r="E11" i="4"/>
  <c r="T11" i="4" s="1"/>
  <c r="U10" i="4"/>
  <c r="S10" i="4"/>
  <c r="R10" i="4"/>
  <c r="Q10" i="4"/>
  <c r="P10" i="4"/>
  <c r="E10" i="4"/>
  <c r="T10" i="4" s="1"/>
  <c r="U9" i="4"/>
  <c r="T9" i="4"/>
  <c r="S9" i="4"/>
  <c r="R9" i="4"/>
  <c r="Q9" i="4"/>
  <c r="P9" i="4"/>
  <c r="E9" i="4"/>
  <c r="U96" i="3"/>
  <c r="T96" i="3"/>
  <c r="S96" i="3"/>
  <c r="R96" i="3"/>
  <c r="Q96" i="3"/>
  <c r="P96" i="3"/>
  <c r="E96" i="3"/>
  <c r="S95" i="3"/>
  <c r="R95" i="3"/>
  <c r="Q95" i="3"/>
  <c r="P95" i="3"/>
  <c r="E95" i="3"/>
  <c r="U95" i="3" s="1"/>
  <c r="U94" i="3"/>
  <c r="T94" i="3"/>
  <c r="S94" i="3"/>
  <c r="R94" i="3"/>
  <c r="Q94" i="3"/>
  <c r="P94" i="3"/>
  <c r="E94" i="3"/>
  <c r="U93" i="3"/>
  <c r="T93" i="3"/>
  <c r="S93" i="3"/>
  <c r="R93" i="3"/>
  <c r="Q93" i="3"/>
  <c r="P93" i="3"/>
  <c r="E93" i="3"/>
  <c r="S92" i="3"/>
  <c r="R92" i="3"/>
  <c r="Q92" i="3"/>
  <c r="P92" i="3"/>
  <c r="E92" i="3"/>
  <c r="U92" i="3" s="1"/>
  <c r="U91" i="3"/>
  <c r="S91" i="3"/>
  <c r="R91" i="3"/>
  <c r="Q91" i="3"/>
  <c r="P91" i="3"/>
  <c r="E91" i="3"/>
  <c r="T91" i="3" s="1"/>
  <c r="U90" i="3"/>
  <c r="T90" i="3"/>
  <c r="S90" i="3"/>
  <c r="R90" i="3"/>
  <c r="Q90" i="3"/>
  <c r="P90" i="3"/>
  <c r="E90" i="3"/>
  <c r="S89" i="3"/>
  <c r="R89" i="3"/>
  <c r="Q89" i="3"/>
  <c r="P89" i="3"/>
  <c r="E89" i="3"/>
  <c r="U89" i="3" s="1"/>
  <c r="T88" i="3"/>
  <c r="S88" i="3"/>
  <c r="R88" i="3"/>
  <c r="Q88" i="3"/>
  <c r="P88" i="3"/>
  <c r="E88" i="3"/>
  <c r="U88" i="3" s="1"/>
  <c r="W75" i="3"/>
  <c r="V75" i="3"/>
  <c r="O75" i="3"/>
  <c r="N75" i="3"/>
  <c r="M75" i="3"/>
  <c r="S75" i="3" s="1"/>
  <c r="L75" i="3"/>
  <c r="K75" i="3"/>
  <c r="J75" i="3"/>
  <c r="I75" i="3"/>
  <c r="H75" i="3"/>
  <c r="G75" i="3"/>
  <c r="F75" i="3"/>
  <c r="C75" i="3"/>
  <c r="E75" i="3" s="1"/>
  <c r="B75" i="3"/>
  <c r="R74" i="3"/>
  <c r="O74" i="3"/>
  <c r="N74" i="3"/>
  <c r="M74" i="3"/>
  <c r="S74" i="3" s="1"/>
  <c r="L74" i="3"/>
  <c r="K74" i="3"/>
  <c r="J74" i="3"/>
  <c r="I74" i="3"/>
  <c r="Q74" i="3" s="1"/>
  <c r="H74" i="3"/>
  <c r="P74" i="3" s="1"/>
  <c r="G74" i="3"/>
  <c r="F74" i="3"/>
  <c r="E74" i="3"/>
  <c r="C74" i="3"/>
  <c r="B74" i="3"/>
  <c r="S73" i="3"/>
  <c r="R73" i="3"/>
  <c r="O73" i="3"/>
  <c r="N73" i="3"/>
  <c r="M73" i="3"/>
  <c r="L73" i="3"/>
  <c r="K73" i="3"/>
  <c r="J73" i="3"/>
  <c r="I73" i="3"/>
  <c r="Q73" i="3" s="1"/>
  <c r="H73" i="3"/>
  <c r="P73" i="3" s="1"/>
  <c r="G73" i="3"/>
  <c r="F73" i="3"/>
  <c r="C73" i="3"/>
  <c r="B73" i="3"/>
  <c r="E73" i="3" s="1"/>
  <c r="U72" i="3"/>
  <c r="T72" i="3"/>
  <c r="S72" i="3"/>
  <c r="R72" i="3"/>
  <c r="Q72" i="3"/>
  <c r="P72" i="3"/>
  <c r="E72" i="3"/>
  <c r="U71" i="3"/>
  <c r="T71" i="3"/>
  <c r="S71" i="3"/>
  <c r="R71" i="3"/>
  <c r="Q71" i="3"/>
  <c r="P71" i="3"/>
  <c r="E71" i="3"/>
  <c r="W69" i="3"/>
  <c r="V69" i="3"/>
  <c r="O69" i="3"/>
  <c r="N69" i="3"/>
  <c r="R69" i="3" s="1"/>
  <c r="M69" i="3"/>
  <c r="S69" i="3" s="1"/>
  <c r="L69" i="3"/>
  <c r="K69" i="3"/>
  <c r="J69" i="3"/>
  <c r="I69" i="3"/>
  <c r="H69" i="3"/>
  <c r="G69" i="3"/>
  <c r="F69" i="3"/>
  <c r="C69" i="3"/>
  <c r="B69" i="3"/>
  <c r="S68" i="3"/>
  <c r="O68" i="3"/>
  <c r="N68" i="3"/>
  <c r="M68" i="3"/>
  <c r="L68" i="3"/>
  <c r="K68" i="3"/>
  <c r="J68" i="3"/>
  <c r="I68" i="3"/>
  <c r="H68" i="3"/>
  <c r="P68" i="3" s="1"/>
  <c r="G68" i="3"/>
  <c r="F68" i="3"/>
  <c r="C68" i="3"/>
  <c r="B68" i="3"/>
  <c r="S67" i="3"/>
  <c r="R67" i="3"/>
  <c r="Q67" i="3"/>
  <c r="P67" i="3"/>
  <c r="E67" i="3"/>
  <c r="U67" i="3" s="1"/>
  <c r="U66" i="3"/>
  <c r="S66" i="3"/>
  <c r="R66" i="3"/>
  <c r="Q66" i="3"/>
  <c r="P66" i="3"/>
  <c r="E66" i="3"/>
  <c r="T66" i="3" s="1"/>
  <c r="U65" i="3"/>
  <c r="S65" i="3"/>
  <c r="R65" i="3"/>
  <c r="Q65" i="3"/>
  <c r="P65" i="3"/>
  <c r="E65" i="3"/>
  <c r="T65" i="3" s="1"/>
  <c r="T64" i="3"/>
  <c r="S64" i="3"/>
  <c r="R64" i="3"/>
  <c r="Q64" i="3"/>
  <c r="P64" i="3"/>
  <c r="E64" i="3"/>
  <c r="U64" i="3" s="1"/>
  <c r="S63" i="3"/>
  <c r="R63" i="3"/>
  <c r="Q63" i="3"/>
  <c r="P63" i="3"/>
  <c r="E63" i="3"/>
  <c r="U63" i="3" s="1"/>
  <c r="O61" i="3"/>
  <c r="N61" i="3"/>
  <c r="M61" i="3"/>
  <c r="S61" i="3" s="1"/>
  <c r="L61" i="3"/>
  <c r="R61" i="3" s="1"/>
  <c r="K61" i="3"/>
  <c r="J61" i="3"/>
  <c r="I61" i="3"/>
  <c r="H61" i="3"/>
  <c r="C61" i="3"/>
  <c r="E61" i="3" s="1"/>
  <c r="B61" i="3"/>
  <c r="U60" i="3"/>
  <c r="T60" i="3"/>
  <c r="S60" i="3"/>
  <c r="R60" i="3"/>
  <c r="Q60" i="3"/>
  <c r="P60" i="3"/>
  <c r="E60" i="3"/>
  <c r="S59" i="3"/>
  <c r="R59" i="3"/>
  <c r="Q59" i="3"/>
  <c r="P59" i="3"/>
  <c r="E59" i="3"/>
  <c r="U59" i="3" s="1"/>
  <c r="S58" i="3"/>
  <c r="R58" i="3"/>
  <c r="Q58" i="3"/>
  <c r="P58" i="3"/>
  <c r="E58" i="3"/>
  <c r="U58" i="3" s="1"/>
  <c r="S57" i="3"/>
  <c r="R57" i="3"/>
  <c r="Q57" i="3"/>
  <c r="P57" i="3"/>
  <c r="E57" i="3"/>
  <c r="T57" i="3" s="1"/>
  <c r="O55" i="3"/>
  <c r="N55" i="3"/>
  <c r="M55" i="3"/>
  <c r="S55" i="3" s="1"/>
  <c r="L55" i="3"/>
  <c r="K55" i="3"/>
  <c r="J55" i="3"/>
  <c r="I55" i="3"/>
  <c r="H55" i="3"/>
  <c r="G55" i="3"/>
  <c r="F55" i="3"/>
  <c r="C55" i="3"/>
  <c r="B55" i="3"/>
  <c r="U54" i="3"/>
  <c r="S54" i="3"/>
  <c r="R54" i="3"/>
  <c r="Q54" i="3"/>
  <c r="P54" i="3"/>
  <c r="E54" i="3"/>
  <c r="T54" i="3" s="1"/>
  <c r="U53" i="3"/>
  <c r="T53" i="3"/>
  <c r="S53" i="3"/>
  <c r="R53" i="3"/>
  <c r="Q53" i="3"/>
  <c r="P53" i="3"/>
  <c r="E53" i="3"/>
  <c r="U52" i="3"/>
  <c r="T52" i="3"/>
  <c r="S52" i="3"/>
  <c r="R52" i="3"/>
  <c r="Q52" i="3"/>
  <c r="P52" i="3"/>
  <c r="E52" i="3"/>
  <c r="S51" i="3"/>
  <c r="R51" i="3"/>
  <c r="Q51" i="3"/>
  <c r="P51" i="3"/>
  <c r="E51" i="3"/>
  <c r="U51" i="3" s="1"/>
  <c r="T50" i="3"/>
  <c r="S50" i="3"/>
  <c r="R50" i="3"/>
  <c r="Q50" i="3"/>
  <c r="P50" i="3"/>
  <c r="E50" i="3"/>
  <c r="U50" i="3" s="1"/>
  <c r="U49" i="3"/>
  <c r="T49" i="3"/>
  <c r="S49" i="3"/>
  <c r="R49" i="3"/>
  <c r="Q49" i="3"/>
  <c r="P49" i="3"/>
  <c r="E49" i="3"/>
  <c r="S48" i="3"/>
  <c r="R48" i="3"/>
  <c r="Q48" i="3"/>
  <c r="P48" i="3"/>
  <c r="E48" i="3"/>
  <c r="U48" i="3" s="1"/>
  <c r="S47" i="3"/>
  <c r="R47" i="3"/>
  <c r="Q47" i="3"/>
  <c r="P47" i="3"/>
  <c r="E47" i="3"/>
  <c r="U47" i="3" s="1"/>
  <c r="U46" i="3"/>
  <c r="S46" i="3"/>
  <c r="R46" i="3"/>
  <c r="Q46" i="3"/>
  <c r="P46" i="3"/>
  <c r="E46" i="3"/>
  <c r="T46" i="3" s="1"/>
  <c r="U45" i="3"/>
  <c r="T45" i="3"/>
  <c r="S45" i="3"/>
  <c r="R45" i="3"/>
  <c r="Q45" i="3"/>
  <c r="P45" i="3"/>
  <c r="E45" i="3"/>
  <c r="S44" i="3"/>
  <c r="R44" i="3"/>
  <c r="Q44" i="3"/>
  <c r="P44" i="3"/>
  <c r="E44" i="3"/>
  <c r="U44" i="3" s="1"/>
  <c r="O42" i="3"/>
  <c r="N42" i="3"/>
  <c r="M42" i="3"/>
  <c r="S42" i="3" s="1"/>
  <c r="L42" i="3"/>
  <c r="R42" i="3" s="1"/>
  <c r="K42" i="3"/>
  <c r="J42" i="3"/>
  <c r="I42" i="3"/>
  <c r="Q42" i="3" s="1"/>
  <c r="H42" i="3"/>
  <c r="G42" i="3"/>
  <c r="F42" i="3"/>
  <c r="C42" i="3"/>
  <c r="B42" i="3"/>
  <c r="E42" i="3" s="1"/>
  <c r="U41" i="3"/>
  <c r="T41" i="3"/>
  <c r="S41" i="3"/>
  <c r="R41" i="3"/>
  <c r="Q41" i="3"/>
  <c r="P41" i="3"/>
  <c r="E41" i="3"/>
  <c r="S40" i="3"/>
  <c r="R40" i="3"/>
  <c r="Q40" i="3"/>
  <c r="P40" i="3"/>
  <c r="E40" i="3"/>
  <c r="U40" i="3" s="1"/>
  <c r="S39" i="3"/>
  <c r="R39" i="3"/>
  <c r="Q39" i="3"/>
  <c r="P39" i="3"/>
  <c r="E39" i="3"/>
  <c r="U39" i="3" s="1"/>
  <c r="U38" i="3"/>
  <c r="T38" i="3"/>
  <c r="S38" i="3"/>
  <c r="R38" i="3"/>
  <c r="Q38" i="3"/>
  <c r="P38" i="3"/>
  <c r="E38" i="3"/>
  <c r="S37" i="3"/>
  <c r="R37" i="3"/>
  <c r="Q37" i="3"/>
  <c r="P37" i="3"/>
  <c r="E37" i="3"/>
  <c r="O35" i="3"/>
  <c r="N35" i="3"/>
  <c r="M35" i="3"/>
  <c r="S35" i="3" s="1"/>
  <c r="L35" i="3"/>
  <c r="R35" i="3" s="1"/>
  <c r="K35" i="3"/>
  <c r="J35" i="3"/>
  <c r="I35" i="3"/>
  <c r="Q35" i="3" s="1"/>
  <c r="H35" i="3"/>
  <c r="P35" i="3" s="1"/>
  <c r="G35" i="3"/>
  <c r="F35" i="3"/>
  <c r="C35" i="3"/>
  <c r="E35" i="3" s="1"/>
  <c r="B35" i="3"/>
  <c r="S34" i="3"/>
  <c r="R34" i="3"/>
  <c r="Q34" i="3"/>
  <c r="P34" i="3"/>
  <c r="E34" i="3"/>
  <c r="U34" i="3" s="1"/>
  <c r="O32" i="3"/>
  <c r="N32" i="3"/>
  <c r="M32" i="3"/>
  <c r="S32" i="3" s="1"/>
  <c r="L32" i="3"/>
  <c r="K32" i="3"/>
  <c r="J32" i="3"/>
  <c r="I32" i="3"/>
  <c r="H32" i="3"/>
  <c r="P32" i="3" s="1"/>
  <c r="G32" i="3"/>
  <c r="F32" i="3"/>
  <c r="C32" i="3"/>
  <c r="E32" i="3" s="1"/>
  <c r="B32" i="3"/>
  <c r="S31" i="3"/>
  <c r="R31" i="3"/>
  <c r="Q31" i="3"/>
  <c r="P31" i="3"/>
  <c r="E31" i="3"/>
  <c r="U31" i="3" s="1"/>
  <c r="S30" i="3"/>
  <c r="R30" i="3"/>
  <c r="Q30" i="3"/>
  <c r="P30" i="3"/>
  <c r="E30" i="3"/>
  <c r="U30" i="3" s="1"/>
  <c r="U29" i="3"/>
  <c r="S29" i="3"/>
  <c r="R29" i="3"/>
  <c r="Q29" i="3"/>
  <c r="P29" i="3"/>
  <c r="E29" i="3"/>
  <c r="T29" i="3" s="1"/>
  <c r="S28" i="3"/>
  <c r="R28" i="3"/>
  <c r="Q28" i="3"/>
  <c r="P28" i="3"/>
  <c r="E28" i="3"/>
  <c r="U28" i="3" s="1"/>
  <c r="W26" i="3"/>
  <c r="V26" i="3"/>
  <c r="O26" i="3"/>
  <c r="N26" i="3"/>
  <c r="M26" i="3"/>
  <c r="S26" i="3" s="1"/>
  <c r="L26" i="3"/>
  <c r="R26" i="3" s="1"/>
  <c r="K26" i="3"/>
  <c r="J26" i="3"/>
  <c r="I26" i="3"/>
  <c r="H26" i="3"/>
  <c r="G26" i="3"/>
  <c r="F26" i="3"/>
  <c r="C26" i="3"/>
  <c r="B26" i="3"/>
  <c r="E26" i="3" s="1"/>
  <c r="S25" i="3"/>
  <c r="R25" i="3"/>
  <c r="Q25" i="3"/>
  <c r="P25" i="3"/>
  <c r="E25" i="3"/>
  <c r="U25" i="3" s="1"/>
  <c r="U24" i="3"/>
  <c r="S24" i="3"/>
  <c r="R24" i="3"/>
  <c r="Q24" i="3"/>
  <c r="P24" i="3"/>
  <c r="E24" i="3"/>
  <c r="T24" i="3" s="1"/>
  <c r="U23" i="3"/>
  <c r="T23" i="3"/>
  <c r="S23" i="3"/>
  <c r="R23" i="3"/>
  <c r="Q23" i="3"/>
  <c r="P23" i="3"/>
  <c r="E23" i="3"/>
  <c r="U22" i="3"/>
  <c r="T22" i="3"/>
  <c r="S22" i="3"/>
  <c r="R22" i="3"/>
  <c r="Q22" i="3"/>
  <c r="P22" i="3"/>
  <c r="E22" i="3"/>
  <c r="S21" i="3"/>
  <c r="R21" i="3"/>
  <c r="Q21" i="3"/>
  <c r="P21" i="3"/>
  <c r="E21" i="3"/>
  <c r="U21" i="3" s="1"/>
  <c r="T20" i="3"/>
  <c r="S20" i="3"/>
  <c r="R20" i="3"/>
  <c r="Q20" i="3"/>
  <c r="P20" i="3"/>
  <c r="E20" i="3"/>
  <c r="U20" i="3" s="1"/>
  <c r="U19" i="3"/>
  <c r="T19" i="3"/>
  <c r="S19" i="3"/>
  <c r="R19" i="3"/>
  <c r="Q19" i="3"/>
  <c r="P19" i="3"/>
  <c r="E19" i="3"/>
  <c r="O17" i="3"/>
  <c r="N17" i="3"/>
  <c r="R17" i="3" s="1"/>
  <c r="M17" i="3"/>
  <c r="S17" i="3" s="1"/>
  <c r="L17" i="3"/>
  <c r="K17" i="3"/>
  <c r="J17" i="3"/>
  <c r="I17" i="3"/>
  <c r="Q17" i="3" s="1"/>
  <c r="H17" i="3"/>
  <c r="P17" i="3" s="1"/>
  <c r="G17" i="3"/>
  <c r="F17" i="3"/>
  <c r="E17" i="3"/>
  <c r="C17" i="3"/>
  <c r="B17" i="3"/>
  <c r="U16" i="3"/>
  <c r="T16" i="3"/>
  <c r="S16" i="3"/>
  <c r="R16" i="3"/>
  <c r="Q16" i="3"/>
  <c r="P16" i="3"/>
  <c r="E16" i="3"/>
  <c r="S15" i="3"/>
  <c r="R15" i="3"/>
  <c r="Q15" i="3"/>
  <c r="P15" i="3"/>
  <c r="E15" i="3"/>
  <c r="U15" i="3" s="1"/>
  <c r="S14" i="3"/>
  <c r="R14" i="3"/>
  <c r="Q14" i="3"/>
  <c r="P14" i="3"/>
  <c r="E14" i="3"/>
  <c r="U14" i="3" s="1"/>
  <c r="U13" i="3"/>
  <c r="S13" i="3"/>
  <c r="R13" i="3"/>
  <c r="Q13" i="3"/>
  <c r="P13" i="3"/>
  <c r="E13" i="3"/>
  <c r="T13" i="3" s="1"/>
  <c r="U12" i="3"/>
  <c r="T12" i="3"/>
  <c r="S12" i="3"/>
  <c r="R12" i="3"/>
  <c r="Q12" i="3"/>
  <c r="P12" i="3"/>
  <c r="E12" i="3"/>
  <c r="T11" i="3"/>
  <c r="S11" i="3"/>
  <c r="R11" i="3"/>
  <c r="Q11" i="3"/>
  <c r="U11" i="3" s="1"/>
  <c r="P11" i="3"/>
  <c r="E11" i="3"/>
  <c r="S10" i="3"/>
  <c r="R10" i="3"/>
  <c r="Q10" i="3"/>
  <c r="P10" i="3"/>
  <c r="E10" i="3"/>
  <c r="U10" i="3" s="1"/>
  <c r="T9" i="3"/>
  <c r="S9" i="3"/>
  <c r="R9" i="3"/>
  <c r="Q9" i="3"/>
  <c r="P9" i="3"/>
  <c r="E9" i="3"/>
  <c r="U9" i="3" s="1"/>
  <c r="U96" i="2"/>
  <c r="T96" i="2"/>
  <c r="S96" i="2"/>
  <c r="R96" i="2"/>
  <c r="Q96" i="2"/>
  <c r="P96" i="2"/>
  <c r="E96" i="2"/>
  <c r="S95" i="2"/>
  <c r="R95" i="2"/>
  <c r="Q95" i="2"/>
  <c r="P95" i="2"/>
  <c r="E95" i="2"/>
  <c r="U95" i="2" s="1"/>
  <c r="S94" i="2"/>
  <c r="R94" i="2"/>
  <c r="Q94" i="2"/>
  <c r="P94" i="2"/>
  <c r="E94" i="2"/>
  <c r="U94" i="2" s="1"/>
  <c r="U93" i="2"/>
  <c r="S93" i="2"/>
  <c r="R93" i="2"/>
  <c r="Q93" i="2"/>
  <c r="P93" i="2"/>
  <c r="E93" i="2"/>
  <c r="T93" i="2" s="1"/>
  <c r="U92" i="2"/>
  <c r="T92" i="2"/>
  <c r="S92" i="2"/>
  <c r="R92" i="2"/>
  <c r="Q92" i="2"/>
  <c r="P92" i="2"/>
  <c r="E92" i="2"/>
  <c r="U91" i="2"/>
  <c r="T91" i="2"/>
  <c r="S91" i="2"/>
  <c r="R91" i="2"/>
  <c r="Q91" i="2"/>
  <c r="P91" i="2"/>
  <c r="E91" i="2"/>
  <c r="S90" i="2"/>
  <c r="R90" i="2"/>
  <c r="Q90" i="2"/>
  <c r="P90" i="2"/>
  <c r="E90" i="2"/>
  <c r="U90" i="2" s="1"/>
  <c r="T89" i="2"/>
  <c r="S89" i="2"/>
  <c r="R89" i="2"/>
  <c r="Q89" i="2"/>
  <c r="P89" i="2"/>
  <c r="E89" i="2"/>
  <c r="U89" i="2" s="1"/>
  <c r="U88" i="2"/>
  <c r="T88" i="2"/>
  <c r="S88" i="2"/>
  <c r="R88" i="2"/>
  <c r="Q88" i="2"/>
  <c r="P88" i="2"/>
  <c r="P87" i="2" s="1"/>
  <c r="E88" i="2"/>
  <c r="W75" i="2"/>
  <c r="V75" i="2"/>
  <c r="O75" i="2"/>
  <c r="N75" i="2"/>
  <c r="M75" i="2"/>
  <c r="L75" i="2"/>
  <c r="R75" i="2" s="1"/>
  <c r="K75" i="2"/>
  <c r="J75" i="2"/>
  <c r="I75" i="2"/>
  <c r="H75" i="2"/>
  <c r="G75" i="2"/>
  <c r="F75" i="2"/>
  <c r="C75" i="2"/>
  <c r="B75" i="2"/>
  <c r="R74" i="2"/>
  <c r="O74" i="2"/>
  <c r="N74" i="2"/>
  <c r="M74" i="2"/>
  <c r="S74" i="2" s="1"/>
  <c r="L74" i="2"/>
  <c r="K74" i="2"/>
  <c r="J74" i="2"/>
  <c r="I74" i="2"/>
  <c r="Q74" i="2" s="1"/>
  <c r="H74" i="2"/>
  <c r="P74" i="2" s="1"/>
  <c r="G74" i="2"/>
  <c r="F74" i="2"/>
  <c r="E74" i="2"/>
  <c r="C74" i="2"/>
  <c r="B74" i="2"/>
  <c r="S73" i="2"/>
  <c r="R73" i="2"/>
  <c r="O73" i="2"/>
  <c r="N73" i="2"/>
  <c r="M73" i="2"/>
  <c r="L73" i="2"/>
  <c r="K73" i="2"/>
  <c r="J73" i="2"/>
  <c r="I73" i="2"/>
  <c r="Q73" i="2" s="1"/>
  <c r="H73" i="2"/>
  <c r="P73" i="2" s="1"/>
  <c r="G73" i="2"/>
  <c r="F73" i="2"/>
  <c r="C73" i="2"/>
  <c r="B73" i="2"/>
  <c r="E73" i="2" s="1"/>
  <c r="U72" i="2"/>
  <c r="T72" i="2"/>
  <c r="S72" i="2"/>
  <c r="R72" i="2"/>
  <c r="Q72" i="2"/>
  <c r="P72" i="2"/>
  <c r="E72" i="2"/>
  <c r="U71" i="2"/>
  <c r="T71" i="2"/>
  <c r="S71" i="2"/>
  <c r="R71" i="2"/>
  <c r="Q71" i="2"/>
  <c r="P71" i="2"/>
  <c r="E71" i="2"/>
  <c r="W69" i="2"/>
  <c r="V69" i="2"/>
  <c r="O69" i="2"/>
  <c r="N69" i="2"/>
  <c r="M69" i="2"/>
  <c r="L69" i="2"/>
  <c r="R69" i="2" s="1"/>
  <c r="K69" i="2"/>
  <c r="J69" i="2"/>
  <c r="I69" i="2"/>
  <c r="H69" i="2"/>
  <c r="G69" i="2"/>
  <c r="F69" i="2"/>
  <c r="C69" i="2"/>
  <c r="B69" i="2"/>
  <c r="S68" i="2"/>
  <c r="O68" i="2"/>
  <c r="N68" i="2"/>
  <c r="M68" i="2"/>
  <c r="L68" i="2"/>
  <c r="R68" i="2" s="1"/>
  <c r="K68" i="2"/>
  <c r="J68" i="2"/>
  <c r="I68" i="2"/>
  <c r="Q68" i="2" s="1"/>
  <c r="H68" i="2"/>
  <c r="G68" i="2"/>
  <c r="F68" i="2"/>
  <c r="C68" i="2"/>
  <c r="B68" i="2"/>
  <c r="E68" i="2" s="1"/>
  <c r="S67" i="2"/>
  <c r="R67" i="2"/>
  <c r="Q67" i="2"/>
  <c r="P67" i="2"/>
  <c r="E67" i="2"/>
  <c r="U67" i="2" s="1"/>
  <c r="U66" i="2"/>
  <c r="S66" i="2"/>
  <c r="R66" i="2"/>
  <c r="Q66" i="2"/>
  <c r="P66" i="2"/>
  <c r="E66" i="2"/>
  <c r="T66" i="2" s="1"/>
  <c r="U65" i="2"/>
  <c r="T65" i="2"/>
  <c r="S65" i="2"/>
  <c r="R65" i="2"/>
  <c r="Q65" i="2"/>
  <c r="P65" i="2"/>
  <c r="E65" i="2"/>
  <c r="U64" i="2"/>
  <c r="T64" i="2"/>
  <c r="S64" i="2"/>
  <c r="R64" i="2"/>
  <c r="Q64" i="2"/>
  <c r="P64" i="2"/>
  <c r="E64" i="2"/>
  <c r="S63" i="2"/>
  <c r="R63" i="2"/>
  <c r="Q63" i="2"/>
  <c r="P63" i="2"/>
  <c r="E63" i="2"/>
  <c r="U63" i="2" s="1"/>
  <c r="O61" i="2"/>
  <c r="N61" i="2"/>
  <c r="M61" i="2"/>
  <c r="S61" i="2" s="1"/>
  <c r="L61" i="2"/>
  <c r="R61" i="2" s="1"/>
  <c r="K61" i="2"/>
  <c r="J61" i="2"/>
  <c r="I61" i="2"/>
  <c r="H61" i="2"/>
  <c r="C61" i="2"/>
  <c r="B61" i="2"/>
  <c r="E61" i="2" s="1"/>
  <c r="S60" i="2"/>
  <c r="R60" i="2"/>
  <c r="Q60" i="2"/>
  <c r="P60" i="2"/>
  <c r="E60" i="2"/>
  <c r="U60" i="2" s="1"/>
  <c r="S59" i="2"/>
  <c r="R59" i="2"/>
  <c r="Q59" i="2"/>
  <c r="P59" i="2"/>
  <c r="E59" i="2"/>
  <c r="T59" i="2" s="1"/>
  <c r="S58" i="2"/>
  <c r="R58" i="2"/>
  <c r="Q58" i="2"/>
  <c r="P58" i="2"/>
  <c r="E58" i="2"/>
  <c r="U58" i="2" s="1"/>
  <c r="U57" i="2"/>
  <c r="S57" i="2"/>
  <c r="R57" i="2"/>
  <c r="Q57" i="2"/>
  <c r="P57" i="2"/>
  <c r="E57" i="2"/>
  <c r="T57" i="2" s="1"/>
  <c r="O55" i="2"/>
  <c r="N55" i="2"/>
  <c r="M55" i="2"/>
  <c r="S55" i="2" s="1"/>
  <c r="L55" i="2"/>
  <c r="R55" i="2" s="1"/>
  <c r="K55" i="2"/>
  <c r="J55" i="2"/>
  <c r="I55" i="2"/>
  <c r="H55" i="2"/>
  <c r="G55" i="2"/>
  <c r="F55" i="2"/>
  <c r="C55" i="2"/>
  <c r="B55" i="2"/>
  <c r="U54" i="2"/>
  <c r="S54" i="2"/>
  <c r="R54" i="2"/>
  <c r="Q54" i="2"/>
  <c r="P54" i="2"/>
  <c r="E54" i="2"/>
  <c r="T54" i="2" s="1"/>
  <c r="U53" i="2"/>
  <c r="T53" i="2"/>
  <c r="S53" i="2"/>
  <c r="R53" i="2"/>
  <c r="Q53" i="2"/>
  <c r="P53" i="2"/>
  <c r="E53" i="2"/>
  <c r="T52" i="2"/>
  <c r="S52" i="2"/>
  <c r="R52" i="2"/>
  <c r="Q52" i="2"/>
  <c r="P52" i="2"/>
  <c r="E52" i="2"/>
  <c r="U52" i="2" s="1"/>
  <c r="S51" i="2"/>
  <c r="R51" i="2"/>
  <c r="Q51" i="2"/>
  <c r="P51" i="2"/>
  <c r="E51" i="2"/>
  <c r="U51" i="2" s="1"/>
  <c r="S50" i="2"/>
  <c r="R50" i="2"/>
  <c r="Q50" i="2"/>
  <c r="P50" i="2"/>
  <c r="E50" i="2"/>
  <c r="U50" i="2" s="1"/>
  <c r="U49" i="2"/>
  <c r="T49" i="2"/>
  <c r="S49" i="2"/>
  <c r="R49" i="2"/>
  <c r="Q49" i="2"/>
  <c r="P49" i="2"/>
  <c r="E49" i="2"/>
  <c r="S48" i="2"/>
  <c r="R48" i="2"/>
  <c r="Q48" i="2"/>
  <c r="P48" i="2"/>
  <c r="E48" i="2"/>
  <c r="T48" i="2" s="1"/>
  <c r="S47" i="2"/>
  <c r="R47" i="2"/>
  <c r="Q47" i="2"/>
  <c r="P47" i="2"/>
  <c r="E47" i="2"/>
  <c r="U47" i="2" s="1"/>
  <c r="U46" i="2"/>
  <c r="S46" i="2"/>
  <c r="R46" i="2"/>
  <c r="Q46" i="2"/>
  <c r="P46" i="2"/>
  <c r="E46" i="2"/>
  <c r="T46" i="2" s="1"/>
  <c r="U45" i="2"/>
  <c r="T45" i="2"/>
  <c r="S45" i="2"/>
  <c r="R45" i="2"/>
  <c r="Q45" i="2"/>
  <c r="P45" i="2"/>
  <c r="E45" i="2"/>
  <c r="U44" i="2"/>
  <c r="T44" i="2"/>
  <c r="S44" i="2"/>
  <c r="R44" i="2"/>
  <c r="Q44" i="2"/>
  <c r="P44" i="2"/>
  <c r="E44" i="2"/>
  <c r="R42" i="2"/>
  <c r="O42" i="2"/>
  <c r="N42" i="2"/>
  <c r="M42" i="2"/>
  <c r="S42" i="2" s="1"/>
  <c r="L42" i="2"/>
  <c r="K42" i="2"/>
  <c r="J42" i="2"/>
  <c r="I42" i="2"/>
  <c r="Q42" i="2" s="1"/>
  <c r="H42" i="2"/>
  <c r="P42" i="2" s="1"/>
  <c r="G42" i="2"/>
  <c r="F42" i="2"/>
  <c r="C42" i="2"/>
  <c r="B42" i="2"/>
  <c r="E42" i="2" s="1"/>
  <c r="U41" i="2"/>
  <c r="T41" i="2"/>
  <c r="S41" i="2"/>
  <c r="R41" i="2"/>
  <c r="Q41" i="2"/>
  <c r="P41" i="2"/>
  <c r="E41" i="2"/>
  <c r="S40" i="2"/>
  <c r="R40" i="2"/>
  <c r="Q40" i="2"/>
  <c r="P40" i="2"/>
  <c r="E40" i="2"/>
  <c r="U40" i="2" s="1"/>
  <c r="S39" i="2"/>
  <c r="R39" i="2"/>
  <c r="Q39" i="2"/>
  <c r="P39" i="2"/>
  <c r="E39" i="2"/>
  <c r="U39" i="2" s="1"/>
  <c r="S38" i="2"/>
  <c r="R38" i="2"/>
  <c r="Q38" i="2"/>
  <c r="U38" i="2" s="1"/>
  <c r="P38" i="2"/>
  <c r="T38" i="2" s="1"/>
  <c r="E38" i="2"/>
  <c r="S37" i="2"/>
  <c r="R37" i="2"/>
  <c r="Q37" i="2"/>
  <c r="P37" i="2"/>
  <c r="E37" i="2"/>
  <c r="O35" i="2"/>
  <c r="N35" i="2"/>
  <c r="M35" i="2"/>
  <c r="S35" i="2" s="1"/>
  <c r="L35" i="2"/>
  <c r="R35" i="2" s="1"/>
  <c r="K35" i="2"/>
  <c r="J35" i="2"/>
  <c r="I35" i="2"/>
  <c r="Q35" i="2" s="1"/>
  <c r="H35" i="2"/>
  <c r="P35" i="2" s="1"/>
  <c r="G35" i="2"/>
  <c r="F35" i="2"/>
  <c r="C35" i="2"/>
  <c r="E35" i="2" s="1"/>
  <c r="B35" i="2"/>
  <c r="S34" i="2"/>
  <c r="R34" i="2"/>
  <c r="Q34" i="2"/>
  <c r="P34" i="2"/>
  <c r="E34" i="2"/>
  <c r="U34" i="2" s="1"/>
  <c r="O32" i="2"/>
  <c r="N32" i="2"/>
  <c r="M32" i="2"/>
  <c r="S32" i="2" s="1"/>
  <c r="L32" i="2"/>
  <c r="R32" i="2" s="1"/>
  <c r="K32" i="2"/>
  <c r="J32" i="2"/>
  <c r="I32" i="2"/>
  <c r="H32" i="2"/>
  <c r="P32" i="2" s="1"/>
  <c r="G32" i="2"/>
  <c r="F32" i="2"/>
  <c r="C32" i="2"/>
  <c r="E32" i="2" s="1"/>
  <c r="B32" i="2"/>
  <c r="S31" i="2"/>
  <c r="R31" i="2"/>
  <c r="Q31" i="2"/>
  <c r="P31" i="2"/>
  <c r="E31" i="2"/>
  <c r="U31" i="2" s="1"/>
  <c r="S30" i="2"/>
  <c r="R30" i="2"/>
  <c r="Q30" i="2"/>
  <c r="P30" i="2"/>
  <c r="E30" i="2"/>
  <c r="U30" i="2" s="1"/>
  <c r="S29" i="2"/>
  <c r="R29" i="2"/>
  <c r="Q29" i="2"/>
  <c r="P29" i="2"/>
  <c r="E29" i="2"/>
  <c r="T29" i="2" s="1"/>
  <c r="U28" i="2"/>
  <c r="T28" i="2"/>
  <c r="S28" i="2"/>
  <c r="R28" i="2"/>
  <c r="Q28" i="2"/>
  <c r="P28" i="2"/>
  <c r="E28" i="2"/>
  <c r="W26" i="2"/>
  <c r="V26" i="2"/>
  <c r="S26" i="2"/>
  <c r="O26" i="2"/>
  <c r="N26" i="2"/>
  <c r="M26" i="2"/>
  <c r="L26" i="2"/>
  <c r="R26" i="2" s="1"/>
  <c r="K26" i="2"/>
  <c r="J26" i="2"/>
  <c r="I26" i="2"/>
  <c r="H26" i="2"/>
  <c r="P26" i="2" s="1"/>
  <c r="G26" i="2"/>
  <c r="F26" i="2"/>
  <c r="C26" i="2"/>
  <c r="B26" i="2"/>
  <c r="S25" i="2"/>
  <c r="R25" i="2"/>
  <c r="Q25" i="2"/>
  <c r="P25" i="2"/>
  <c r="E25" i="2"/>
  <c r="U25" i="2" s="1"/>
  <c r="U24" i="2"/>
  <c r="S24" i="2"/>
  <c r="R24" i="2"/>
  <c r="Q24" i="2"/>
  <c r="P24" i="2"/>
  <c r="E24" i="2"/>
  <c r="T24" i="2" s="1"/>
  <c r="U23" i="2"/>
  <c r="T23" i="2"/>
  <c r="S23" i="2"/>
  <c r="R23" i="2"/>
  <c r="Q23" i="2"/>
  <c r="P23" i="2"/>
  <c r="E23" i="2"/>
  <c r="U22" i="2"/>
  <c r="T22" i="2"/>
  <c r="S22" i="2"/>
  <c r="R22" i="2"/>
  <c r="Q22" i="2"/>
  <c r="P22" i="2"/>
  <c r="E22" i="2"/>
  <c r="S21" i="2"/>
  <c r="R21" i="2"/>
  <c r="Q21" i="2"/>
  <c r="P21" i="2"/>
  <c r="E21" i="2"/>
  <c r="U21" i="2" s="1"/>
  <c r="T20" i="2"/>
  <c r="S20" i="2"/>
  <c r="R20" i="2"/>
  <c r="Q20" i="2"/>
  <c r="P20" i="2"/>
  <c r="E20" i="2"/>
  <c r="U20" i="2" s="1"/>
  <c r="U19" i="2"/>
  <c r="T19" i="2"/>
  <c r="S19" i="2"/>
  <c r="R19" i="2"/>
  <c r="Q19" i="2"/>
  <c r="P19" i="2"/>
  <c r="E19" i="2"/>
  <c r="O17" i="2"/>
  <c r="N17" i="2"/>
  <c r="R17" i="2" s="1"/>
  <c r="M17" i="2"/>
  <c r="S17" i="2" s="1"/>
  <c r="L17" i="2"/>
  <c r="K17" i="2"/>
  <c r="J17" i="2"/>
  <c r="I17" i="2"/>
  <c r="Q17" i="2" s="1"/>
  <c r="H17" i="2"/>
  <c r="P17" i="2" s="1"/>
  <c r="G17" i="2"/>
  <c r="F17" i="2"/>
  <c r="E17" i="2"/>
  <c r="C17" i="2"/>
  <c r="B17" i="2"/>
  <c r="U16" i="2"/>
  <c r="T16" i="2"/>
  <c r="S16" i="2"/>
  <c r="R16" i="2"/>
  <c r="Q16" i="2"/>
  <c r="P16" i="2"/>
  <c r="E16" i="2"/>
  <c r="S15" i="2"/>
  <c r="R15" i="2"/>
  <c r="Q15" i="2"/>
  <c r="P15" i="2"/>
  <c r="E15" i="2"/>
  <c r="T15" i="2" s="1"/>
  <c r="S14" i="2"/>
  <c r="R14" i="2"/>
  <c r="Q14" i="2"/>
  <c r="P14" i="2"/>
  <c r="E14" i="2"/>
  <c r="U14" i="2" s="1"/>
  <c r="U13" i="2"/>
  <c r="S13" i="2"/>
  <c r="R13" i="2"/>
  <c r="Q13" i="2"/>
  <c r="P13" i="2"/>
  <c r="E13" i="2"/>
  <c r="T13" i="2" s="1"/>
  <c r="U12" i="2"/>
  <c r="T12" i="2"/>
  <c r="S12" i="2"/>
  <c r="R12" i="2"/>
  <c r="Q12" i="2"/>
  <c r="P12" i="2"/>
  <c r="E12" i="2"/>
  <c r="T11" i="2"/>
  <c r="S11" i="2"/>
  <c r="R11" i="2"/>
  <c r="Q11" i="2"/>
  <c r="U11" i="2" s="1"/>
  <c r="P11" i="2"/>
  <c r="E11" i="2"/>
  <c r="S10" i="2"/>
  <c r="R10" i="2"/>
  <c r="Q10" i="2"/>
  <c r="P10" i="2"/>
  <c r="E10" i="2"/>
  <c r="U10" i="2" s="1"/>
  <c r="T9" i="2"/>
  <c r="S9" i="2"/>
  <c r="R9" i="2"/>
  <c r="Q9" i="2"/>
  <c r="P9" i="2"/>
  <c r="E9" i="2"/>
  <c r="U9" i="2" s="1"/>
  <c r="U96" i="1"/>
  <c r="T96" i="1"/>
  <c r="S96" i="1"/>
  <c r="R96" i="1"/>
  <c r="Q96" i="1"/>
  <c r="P96" i="1"/>
  <c r="E96" i="1"/>
  <c r="S95" i="1"/>
  <c r="R95" i="1"/>
  <c r="Q95" i="1"/>
  <c r="P95" i="1"/>
  <c r="E95" i="1"/>
  <c r="U95" i="1" s="1"/>
  <c r="S94" i="1"/>
  <c r="R94" i="1"/>
  <c r="Q94" i="1"/>
  <c r="P94" i="1"/>
  <c r="E94" i="1"/>
  <c r="U94" i="1" s="1"/>
  <c r="U93" i="1"/>
  <c r="S93" i="1"/>
  <c r="R93" i="1"/>
  <c r="Q93" i="1"/>
  <c r="P93" i="1"/>
  <c r="E93" i="1"/>
  <c r="T93" i="1" s="1"/>
  <c r="U92" i="1"/>
  <c r="T92" i="1"/>
  <c r="S92" i="1"/>
  <c r="R92" i="1"/>
  <c r="Q92" i="1"/>
  <c r="P92" i="1"/>
  <c r="E92" i="1"/>
  <c r="U91" i="1"/>
  <c r="T91" i="1"/>
  <c r="S91" i="1"/>
  <c r="R91" i="1"/>
  <c r="Q91" i="1"/>
  <c r="P91" i="1"/>
  <c r="E91" i="1"/>
  <c r="S90" i="1"/>
  <c r="R90" i="1"/>
  <c r="Q90" i="1"/>
  <c r="P90" i="1"/>
  <c r="E90" i="1"/>
  <c r="U90" i="1" s="1"/>
  <c r="T89" i="1"/>
  <c r="S89" i="1"/>
  <c r="R89" i="1"/>
  <c r="Q89" i="1"/>
  <c r="P89" i="1"/>
  <c r="E89" i="1"/>
  <c r="U89" i="1" s="1"/>
  <c r="U88" i="1"/>
  <c r="T88" i="1"/>
  <c r="S88" i="1"/>
  <c r="R88" i="1"/>
  <c r="Q88" i="1"/>
  <c r="P88" i="1"/>
  <c r="P87" i="1" s="1"/>
  <c r="E88" i="1"/>
  <c r="W75" i="1"/>
  <c r="V75" i="1"/>
  <c r="O75" i="1"/>
  <c r="N75" i="1"/>
  <c r="M75" i="1"/>
  <c r="L75" i="1"/>
  <c r="K75" i="1"/>
  <c r="J75" i="1"/>
  <c r="I75" i="1"/>
  <c r="H75" i="1"/>
  <c r="G75" i="1"/>
  <c r="F75" i="1"/>
  <c r="C75" i="1"/>
  <c r="B75" i="1"/>
  <c r="V74" i="1"/>
  <c r="R74" i="1"/>
  <c r="O74" i="1"/>
  <c r="S74" i="1" s="1"/>
  <c r="N74" i="1"/>
  <c r="M74" i="1"/>
  <c r="L74" i="1"/>
  <c r="K74" i="1"/>
  <c r="J74" i="1"/>
  <c r="I74" i="1"/>
  <c r="Q74" i="1" s="1"/>
  <c r="H74" i="1"/>
  <c r="P74" i="1" s="1"/>
  <c r="G74" i="1"/>
  <c r="F74" i="1"/>
  <c r="C74" i="1"/>
  <c r="B74" i="1"/>
  <c r="E74" i="1" s="1"/>
  <c r="V73" i="1"/>
  <c r="S73" i="1"/>
  <c r="O73" i="1"/>
  <c r="N73" i="1"/>
  <c r="M73" i="1"/>
  <c r="L73" i="1"/>
  <c r="R73" i="1" s="1"/>
  <c r="K73" i="1"/>
  <c r="J73" i="1"/>
  <c r="I73" i="1"/>
  <c r="Q73" i="1" s="1"/>
  <c r="H73" i="1"/>
  <c r="P73" i="1" s="1"/>
  <c r="G73" i="1"/>
  <c r="F73" i="1"/>
  <c r="C73" i="1"/>
  <c r="B73" i="1"/>
  <c r="E73" i="1" s="1"/>
  <c r="S72" i="1"/>
  <c r="R72" i="1"/>
  <c r="Q72" i="1"/>
  <c r="P72" i="1"/>
  <c r="E72" i="1"/>
  <c r="U72" i="1" s="1"/>
  <c r="U71" i="1"/>
  <c r="S71" i="1"/>
  <c r="R71" i="1"/>
  <c r="Q71" i="1"/>
  <c r="P71" i="1"/>
  <c r="E71" i="1"/>
  <c r="W69" i="1"/>
  <c r="V69" i="1"/>
  <c r="O69" i="1"/>
  <c r="N69" i="1"/>
  <c r="M69" i="1"/>
  <c r="L69" i="1"/>
  <c r="K69" i="1"/>
  <c r="J69" i="1"/>
  <c r="I69" i="1"/>
  <c r="H69" i="1"/>
  <c r="G69" i="1"/>
  <c r="F69" i="1"/>
  <c r="C69" i="1"/>
  <c r="B69" i="1"/>
  <c r="O68" i="1"/>
  <c r="N68" i="1"/>
  <c r="M68" i="1"/>
  <c r="S68" i="1" s="1"/>
  <c r="L68" i="1"/>
  <c r="K68" i="1"/>
  <c r="J68" i="1"/>
  <c r="I68" i="1"/>
  <c r="Q68" i="1" s="1"/>
  <c r="H68" i="1"/>
  <c r="P68" i="1" s="1"/>
  <c r="G68" i="1"/>
  <c r="F68" i="1"/>
  <c r="C68" i="1"/>
  <c r="E68" i="1" s="1"/>
  <c r="B68" i="1"/>
  <c r="S67" i="1"/>
  <c r="R67" i="1"/>
  <c r="Q67" i="1"/>
  <c r="U67" i="1" s="1"/>
  <c r="P67" i="1"/>
  <c r="T67" i="1" s="1"/>
  <c r="E67" i="1"/>
  <c r="S66" i="1"/>
  <c r="R66" i="1"/>
  <c r="Q66" i="1"/>
  <c r="P66" i="1"/>
  <c r="E66" i="1"/>
  <c r="U66" i="1" s="1"/>
  <c r="S65" i="1"/>
  <c r="R65" i="1"/>
  <c r="Q65" i="1"/>
  <c r="P65" i="1"/>
  <c r="E65" i="1"/>
  <c r="U65" i="1" s="1"/>
  <c r="U64" i="1"/>
  <c r="S64" i="1"/>
  <c r="R64" i="1"/>
  <c r="Q64" i="1"/>
  <c r="P64" i="1"/>
  <c r="E64" i="1"/>
  <c r="T64" i="1" s="1"/>
  <c r="U63" i="1"/>
  <c r="T63" i="1"/>
  <c r="S63" i="1"/>
  <c r="R63" i="1"/>
  <c r="Q63" i="1"/>
  <c r="P63" i="1"/>
  <c r="E63" i="1"/>
  <c r="O61" i="1"/>
  <c r="N61" i="1"/>
  <c r="M61" i="1"/>
  <c r="S61" i="1" s="1"/>
  <c r="L61" i="1"/>
  <c r="R61" i="1" s="1"/>
  <c r="K61" i="1"/>
  <c r="J61" i="1"/>
  <c r="I61" i="1"/>
  <c r="H61" i="1"/>
  <c r="C61" i="1"/>
  <c r="E61" i="1" s="1"/>
  <c r="B61" i="1"/>
  <c r="S60" i="1"/>
  <c r="R60" i="1"/>
  <c r="Q60" i="1"/>
  <c r="P60" i="1"/>
  <c r="E60" i="1"/>
  <c r="U60" i="1" s="1"/>
  <c r="T59" i="1"/>
  <c r="S59" i="1"/>
  <c r="R59" i="1"/>
  <c r="Q59" i="1"/>
  <c r="P59" i="1"/>
  <c r="E59" i="1"/>
  <c r="U59" i="1" s="1"/>
  <c r="S58" i="1"/>
  <c r="R58" i="1"/>
  <c r="Q58" i="1"/>
  <c r="P58" i="1"/>
  <c r="E58" i="1"/>
  <c r="T58" i="1" s="1"/>
  <c r="S57" i="1"/>
  <c r="R57" i="1"/>
  <c r="Q57" i="1"/>
  <c r="P57" i="1"/>
  <c r="E57" i="1"/>
  <c r="U57" i="1" s="1"/>
  <c r="V55" i="1"/>
  <c r="O55" i="1"/>
  <c r="N55" i="1"/>
  <c r="M55" i="1"/>
  <c r="L55" i="1"/>
  <c r="K55" i="1"/>
  <c r="J55" i="1"/>
  <c r="I55" i="1"/>
  <c r="H55" i="1"/>
  <c r="G55" i="1"/>
  <c r="F55" i="1"/>
  <c r="C55" i="1"/>
  <c r="B55" i="1"/>
  <c r="S54" i="1"/>
  <c r="R54" i="1"/>
  <c r="Q54" i="1"/>
  <c r="U54" i="1" s="1"/>
  <c r="P54" i="1"/>
  <c r="T54" i="1" s="1"/>
  <c r="E54" i="1"/>
  <c r="S53" i="1"/>
  <c r="R53" i="1"/>
  <c r="Q53" i="1"/>
  <c r="P53" i="1"/>
  <c r="E53" i="1"/>
  <c r="U53" i="1" s="1"/>
  <c r="S52" i="1"/>
  <c r="R52" i="1"/>
  <c r="Q52" i="1"/>
  <c r="P52" i="1"/>
  <c r="E52" i="1"/>
  <c r="U52" i="1" s="1"/>
  <c r="S51" i="1"/>
  <c r="R51" i="1"/>
  <c r="Q51" i="1"/>
  <c r="P51" i="1"/>
  <c r="E51" i="1"/>
  <c r="T51" i="1" s="1"/>
  <c r="S50" i="1"/>
  <c r="R50" i="1"/>
  <c r="Q50" i="1"/>
  <c r="P50" i="1"/>
  <c r="E50" i="1"/>
  <c r="U50" i="1" s="1"/>
  <c r="U49" i="1"/>
  <c r="T49" i="1"/>
  <c r="S49" i="1"/>
  <c r="R49" i="1"/>
  <c r="Q49" i="1"/>
  <c r="P49" i="1"/>
  <c r="E49" i="1"/>
  <c r="S48" i="1"/>
  <c r="R48" i="1"/>
  <c r="Q48" i="1"/>
  <c r="P48" i="1"/>
  <c r="E48" i="1"/>
  <c r="U48" i="1" s="1"/>
  <c r="T47" i="1"/>
  <c r="S47" i="1"/>
  <c r="R47" i="1"/>
  <c r="Q47" i="1"/>
  <c r="P47" i="1"/>
  <c r="E47" i="1"/>
  <c r="U47" i="1" s="1"/>
  <c r="S46" i="1"/>
  <c r="R46" i="1"/>
  <c r="Q46" i="1"/>
  <c r="U46" i="1" s="1"/>
  <c r="P46" i="1"/>
  <c r="T46" i="1" s="1"/>
  <c r="E46" i="1"/>
  <c r="S45" i="1"/>
  <c r="R45" i="1"/>
  <c r="Q45" i="1"/>
  <c r="P45" i="1"/>
  <c r="E45" i="1"/>
  <c r="T45" i="1" s="1"/>
  <c r="S44" i="1"/>
  <c r="R44" i="1"/>
  <c r="Q44" i="1"/>
  <c r="P44" i="1"/>
  <c r="E44" i="1"/>
  <c r="U44" i="1" s="1"/>
  <c r="W42" i="1"/>
  <c r="V42" i="1"/>
  <c r="O42" i="1"/>
  <c r="N42" i="1"/>
  <c r="M42" i="1"/>
  <c r="L42" i="1"/>
  <c r="K42" i="1"/>
  <c r="J42" i="1"/>
  <c r="I42" i="1"/>
  <c r="Q42" i="1" s="1"/>
  <c r="H42" i="1"/>
  <c r="P42" i="1" s="1"/>
  <c r="G42" i="1"/>
  <c r="F42" i="1"/>
  <c r="C42" i="1"/>
  <c r="B42" i="1"/>
  <c r="E42" i="1" s="1"/>
  <c r="U41" i="1"/>
  <c r="T41" i="1"/>
  <c r="S41" i="1"/>
  <c r="R41" i="1"/>
  <c r="Q41" i="1"/>
  <c r="P41" i="1"/>
  <c r="E41" i="1"/>
  <c r="S40" i="1"/>
  <c r="R40" i="1"/>
  <c r="Q40" i="1"/>
  <c r="P40" i="1"/>
  <c r="E40" i="1"/>
  <c r="U40" i="1" s="1"/>
  <c r="S39" i="1"/>
  <c r="R39" i="1"/>
  <c r="Q39" i="1"/>
  <c r="P39" i="1"/>
  <c r="E39" i="1"/>
  <c r="U39" i="1" s="1"/>
  <c r="U38" i="1"/>
  <c r="S38" i="1"/>
  <c r="R38" i="1"/>
  <c r="Q38" i="1"/>
  <c r="P38" i="1"/>
  <c r="E38" i="1"/>
  <c r="T38" i="1" s="1"/>
  <c r="U37" i="1"/>
  <c r="T37" i="1"/>
  <c r="S37" i="1"/>
  <c r="R37" i="1"/>
  <c r="Q37" i="1"/>
  <c r="P37" i="1"/>
  <c r="E37" i="1"/>
  <c r="R35" i="1"/>
  <c r="Q35" i="1"/>
  <c r="O35" i="1"/>
  <c r="S35" i="1" s="1"/>
  <c r="N35" i="1"/>
  <c r="M35" i="1"/>
  <c r="L35" i="1"/>
  <c r="K35" i="1"/>
  <c r="J35" i="1"/>
  <c r="I35" i="1"/>
  <c r="H35" i="1"/>
  <c r="P35" i="1" s="1"/>
  <c r="G35" i="1"/>
  <c r="F35" i="1"/>
  <c r="C35" i="1"/>
  <c r="B35" i="1"/>
  <c r="E35" i="1" s="1"/>
  <c r="U34" i="1"/>
  <c r="T34" i="1"/>
  <c r="S34" i="1"/>
  <c r="R34" i="1"/>
  <c r="Q34" i="1"/>
  <c r="P34" i="1"/>
  <c r="E34" i="1"/>
  <c r="O32" i="1"/>
  <c r="N32" i="1"/>
  <c r="M32" i="1"/>
  <c r="L32" i="1"/>
  <c r="R32" i="1" s="1"/>
  <c r="K32" i="1"/>
  <c r="J32" i="1"/>
  <c r="I32" i="1"/>
  <c r="Q32" i="1" s="1"/>
  <c r="H32" i="1"/>
  <c r="G32" i="1"/>
  <c r="F32" i="1"/>
  <c r="C32" i="1"/>
  <c r="B32" i="1"/>
  <c r="E32" i="1" s="1"/>
  <c r="U31" i="1"/>
  <c r="T31" i="1"/>
  <c r="S31" i="1"/>
  <c r="R31" i="1"/>
  <c r="Q31" i="1"/>
  <c r="P31" i="1"/>
  <c r="E31" i="1"/>
  <c r="T30" i="1"/>
  <c r="S30" i="1"/>
  <c r="R30" i="1"/>
  <c r="Q30" i="1"/>
  <c r="U30" i="1" s="1"/>
  <c r="P30" i="1"/>
  <c r="E30" i="1"/>
  <c r="S29" i="1"/>
  <c r="R29" i="1"/>
  <c r="Q29" i="1"/>
  <c r="P29" i="1"/>
  <c r="E29" i="1"/>
  <c r="U29" i="1" s="1"/>
  <c r="S28" i="1"/>
  <c r="R28" i="1"/>
  <c r="Q28" i="1"/>
  <c r="P28" i="1"/>
  <c r="E28" i="1"/>
  <c r="U28" i="1" s="1"/>
  <c r="W26" i="1"/>
  <c r="V26" i="1"/>
  <c r="O26" i="1"/>
  <c r="N26" i="1"/>
  <c r="R26" i="1" s="1"/>
  <c r="M26" i="1"/>
  <c r="L26" i="1"/>
  <c r="K26" i="1"/>
  <c r="J26" i="1"/>
  <c r="I26" i="1"/>
  <c r="H26" i="1"/>
  <c r="P26" i="1" s="1"/>
  <c r="G26" i="1"/>
  <c r="F26" i="1"/>
  <c r="C26" i="1"/>
  <c r="B26" i="1"/>
  <c r="E26" i="1" s="1"/>
  <c r="U25" i="1"/>
  <c r="S25" i="1"/>
  <c r="R25" i="1"/>
  <c r="Q25" i="1"/>
  <c r="P25" i="1"/>
  <c r="E25" i="1"/>
  <c r="T25" i="1" s="1"/>
  <c r="S24" i="1"/>
  <c r="R24" i="1"/>
  <c r="Q24" i="1"/>
  <c r="P24" i="1"/>
  <c r="E24" i="1"/>
  <c r="U24" i="1" s="1"/>
  <c r="T23" i="1"/>
  <c r="S23" i="1"/>
  <c r="R23" i="1"/>
  <c r="Q23" i="1"/>
  <c r="P23" i="1"/>
  <c r="E23" i="1"/>
  <c r="U23" i="1" s="1"/>
  <c r="S22" i="1"/>
  <c r="R22" i="1"/>
  <c r="Q22" i="1"/>
  <c r="U22" i="1" s="1"/>
  <c r="P22" i="1"/>
  <c r="T22" i="1" s="1"/>
  <c r="E22" i="1"/>
  <c r="S21" i="1"/>
  <c r="R21" i="1"/>
  <c r="Q21" i="1"/>
  <c r="P21" i="1"/>
  <c r="E21" i="1"/>
  <c r="U21" i="1" s="1"/>
  <c r="S20" i="1"/>
  <c r="R20" i="1"/>
  <c r="Q20" i="1"/>
  <c r="P20" i="1"/>
  <c r="E20" i="1"/>
  <c r="U20" i="1" s="1"/>
  <c r="U19" i="1"/>
  <c r="S19" i="1"/>
  <c r="R19" i="1"/>
  <c r="Q19" i="1"/>
  <c r="P19" i="1"/>
  <c r="E19" i="1"/>
  <c r="T19" i="1" s="1"/>
  <c r="V17" i="1"/>
  <c r="S17" i="1"/>
  <c r="O17" i="1"/>
  <c r="N17" i="1"/>
  <c r="M17" i="1"/>
  <c r="L17" i="1"/>
  <c r="R17" i="1" s="1"/>
  <c r="K17" i="1"/>
  <c r="J17" i="1"/>
  <c r="I17" i="1"/>
  <c r="Q17" i="1" s="1"/>
  <c r="H17" i="1"/>
  <c r="P17" i="1" s="1"/>
  <c r="G17" i="1"/>
  <c r="F17" i="1"/>
  <c r="C17" i="1"/>
  <c r="B17" i="1"/>
  <c r="E17" i="1" s="1"/>
  <c r="S16" i="1"/>
  <c r="R16" i="1"/>
  <c r="Q16" i="1"/>
  <c r="P16" i="1"/>
  <c r="E16" i="1"/>
  <c r="U16" i="1" s="1"/>
  <c r="U15" i="1"/>
  <c r="S15" i="1"/>
  <c r="R15" i="1"/>
  <c r="Q15" i="1"/>
  <c r="P15" i="1"/>
  <c r="E15" i="1"/>
  <c r="T15" i="1" s="1"/>
  <c r="U14" i="1"/>
  <c r="T14" i="1"/>
  <c r="S14" i="1"/>
  <c r="R14" i="1"/>
  <c r="Q14" i="1"/>
  <c r="P14" i="1"/>
  <c r="E14" i="1"/>
  <c r="T13" i="1"/>
  <c r="S13" i="1"/>
  <c r="R13" i="1"/>
  <c r="Q13" i="1"/>
  <c r="U13" i="1" s="1"/>
  <c r="P13" i="1"/>
  <c r="E13" i="1"/>
  <c r="S12" i="1"/>
  <c r="R12" i="1"/>
  <c r="Q12" i="1"/>
  <c r="P12" i="1"/>
  <c r="E12" i="1"/>
  <c r="U12" i="1" s="1"/>
  <c r="T11" i="1"/>
  <c r="S11" i="1"/>
  <c r="R11" i="1"/>
  <c r="Q11" i="1"/>
  <c r="P11" i="1"/>
  <c r="E11" i="1"/>
  <c r="U11" i="1" s="1"/>
  <c r="S10" i="1"/>
  <c r="R10" i="1"/>
  <c r="Q10" i="1"/>
  <c r="U10" i="1" s="1"/>
  <c r="P10" i="1"/>
  <c r="T10" i="1" s="1"/>
  <c r="E10" i="1"/>
  <c r="S9" i="1"/>
  <c r="R9" i="1"/>
  <c r="Q9" i="1"/>
  <c r="P9" i="1"/>
  <c r="E9" i="1"/>
  <c r="P68" i="40" l="1"/>
  <c r="E68" i="40"/>
  <c r="T65" i="40"/>
  <c r="T51" i="40"/>
  <c r="U47" i="40"/>
  <c r="E55" i="40"/>
  <c r="R55" i="40"/>
  <c r="P55" i="40"/>
  <c r="P42" i="40"/>
  <c r="P32" i="40"/>
  <c r="Q32" i="40"/>
  <c r="E75" i="40"/>
  <c r="U24" i="40"/>
  <c r="R69" i="40"/>
  <c r="Q26" i="40"/>
  <c r="Q55" i="40"/>
  <c r="E69" i="40"/>
  <c r="Q69" i="40"/>
  <c r="R75" i="40"/>
  <c r="S75" i="40"/>
  <c r="P75" i="40"/>
  <c r="P61" i="40"/>
  <c r="Q75" i="40"/>
  <c r="P69" i="40"/>
  <c r="T98" i="40"/>
  <c r="U100" i="40"/>
  <c r="T112" i="40"/>
  <c r="T63" i="39"/>
  <c r="E61" i="39"/>
  <c r="S69" i="39"/>
  <c r="S75" i="39"/>
  <c r="P42" i="39"/>
  <c r="Q42" i="39"/>
  <c r="E69" i="39"/>
  <c r="P32" i="39"/>
  <c r="S26" i="39"/>
  <c r="Q55" i="39"/>
  <c r="R69" i="39"/>
  <c r="R75" i="39"/>
  <c r="E75" i="39"/>
  <c r="P75" i="39"/>
  <c r="P61" i="39"/>
  <c r="Q69" i="39"/>
  <c r="Q75" i="39"/>
  <c r="Q61" i="39"/>
  <c r="S97" i="39"/>
  <c r="P68" i="38"/>
  <c r="U63" i="38"/>
  <c r="E68" i="38"/>
  <c r="T57" i="38"/>
  <c r="E61" i="38"/>
  <c r="U51" i="38"/>
  <c r="T52" i="38"/>
  <c r="T44" i="38"/>
  <c r="Q42" i="38"/>
  <c r="T29" i="38"/>
  <c r="P26" i="38"/>
  <c r="S75" i="38"/>
  <c r="Q75" i="38"/>
  <c r="T24" i="38"/>
  <c r="E26" i="38"/>
  <c r="E55" i="38"/>
  <c r="R69" i="38"/>
  <c r="P75" i="38"/>
  <c r="P55" i="38"/>
  <c r="Q55" i="38"/>
  <c r="E69" i="38"/>
  <c r="P61" i="38"/>
  <c r="E75" i="38"/>
  <c r="R75" i="38"/>
  <c r="Q61" i="38"/>
  <c r="T108" i="38"/>
  <c r="T100" i="38"/>
  <c r="T106" i="38"/>
  <c r="T98" i="38"/>
  <c r="U111" i="38"/>
  <c r="T102" i="38"/>
  <c r="P68" i="37"/>
  <c r="Q68" i="37"/>
  <c r="P61" i="37"/>
  <c r="T57" i="37"/>
  <c r="T52" i="37"/>
  <c r="T48" i="37"/>
  <c r="E42" i="37"/>
  <c r="E32" i="37"/>
  <c r="T29" i="37"/>
  <c r="R69" i="37"/>
  <c r="P32" i="37"/>
  <c r="T28" i="37"/>
  <c r="Q32" i="37"/>
  <c r="P26" i="37"/>
  <c r="P69" i="37"/>
  <c r="Q26" i="37"/>
  <c r="E55" i="37"/>
  <c r="S75" i="37"/>
  <c r="P55" i="37"/>
  <c r="Q61" i="37"/>
  <c r="R75" i="37"/>
  <c r="E69" i="37"/>
  <c r="U60" i="37"/>
  <c r="T59" i="37"/>
  <c r="E61" i="37"/>
  <c r="Q75" i="37"/>
  <c r="U75" i="37" s="1"/>
  <c r="S69" i="37"/>
  <c r="U108" i="37"/>
  <c r="T58" i="36"/>
  <c r="T57" i="36"/>
  <c r="U51" i="36"/>
  <c r="E55" i="36"/>
  <c r="E32" i="36"/>
  <c r="S69" i="36"/>
  <c r="R75" i="36"/>
  <c r="P32" i="36"/>
  <c r="E69" i="36"/>
  <c r="T25" i="36"/>
  <c r="E75" i="36"/>
  <c r="S75" i="36"/>
  <c r="T49" i="36"/>
  <c r="E61" i="36"/>
  <c r="Q61" i="36"/>
  <c r="P75" i="36"/>
  <c r="T60" i="36"/>
  <c r="T100" i="36"/>
  <c r="U112" i="36"/>
  <c r="T63" i="35"/>
  <c r="E68" i="35"/>
  <c r="E61" i="35"/>
  <c r="T50" i="35"/>
  <c r="R55" i="35"/>
  <c r="U52" i="35"/>
  <c r="E55" i="35"/>
  <c r="T48" i="35"/>
  <c r="Q42" i="35"/>
  <c r="U24" i="35"/>
  <c r="P75" i="35"/>
  <c r="U25" i="35"/>
  <c r="E26" i="35"/>
  <c r="P55" i="35"/>
  <c r="Q75" i="35"/>
  <c r="P61" i="35"/>
  <c r="P69" i="35"/>
  <c r="R75" i="35"/>
  <c r="Q69" i="35"/>
  <c r="U100" i="35"/>
  <c r="T107" i="35"/>
  <c r="T105" i="35"/>
  <c r="T109" i="35"/>
  <c r="T99" i="35"/>
  <c r="T101" i="35"/>
  <c r="T112" i="35"/>
  <c r="P68" i="34"/>
  <c r="T63" i="34"/>
  <c r="Q68" i="34"/>
  <c r="T57" i="34"/>
  <c r="U52" i="34"/>
  <c r="U47" i="34"/>
  <c r="P55" i="34"/>
  <c r="P42" i="34"/>
  <c r="E32" i="34"/>
  <c r="S69" i="34"/>
  <c r="P26" i="34"/>
  <c r="E55" i="34"/>
  <c r="P69" i="34"/>
  <c r="Q55" i="34"/>
  <c r="E69" i="34"/>
  <c r="E75" i="34"/>
  <c r="Q69" i="34"/>
  <c r="Q75" i="34"/>
  <c r="U75" i="34" s="1"/>
  <c r="R75" i="34"/>
  <c r="Q61" i="34"/>
  <c r="T109" i="34"/>
  <c r="T112" i="34"/>
  <c r="T98" i="34"/>
  <c r="P68" i="33"/>
  <c r="Q68" i="33"/>
  <c r="T52" i="33"/>
  <c r="T48" i="33"/>
  <c r="T44" i="33"/>
  <c r="R42" i="33"/>
  <c r="S75" i="33"/>
  <c r="Q42" i="33"/>
  <c r="E75" i="33"/>
  <c r="Q32" i="33"/>
  <c r="E32" i="33"/>
  <c r="S69" i="33"/>
  <c r="P69" i="33"/>
  <c r="R75" i="33"/>
  <c r="E69" i="33"/>
  <c r="P75" i="33"/>
  <c r="T75" i="33" s="1"/>
  <c r="Q75" i="33"/>
  <c r="T103" i="33"/>
  <c r="T101" i="33"/>
  <c r="U112" i="33"/>
  <c r="T106" i="33"/>
  <c r="U64" i="32"/>
  <c r="T63" i="32"/>
  <c r="U52" i="32"/>
  <c r="T47" i="32"/>
  <c r="P42" i="32"/>
  <c r="Q42" i="32"/>
  <c r="R69" i="32"/>
  <c r="R75" i="32"/>
  <c r="T29" i="32"/>
  <c r="E32" i="32"/>
  <c r="S26" i="32"/>
  <c r="P55" i="32"/>
  <c r="E69" i="32"/>
  <c r="S69" i="32"/>
  <c r="S75" i="32"/>
  <c r="E55" i="32"/>
  <c r="Q55" i="32"/>
  <c r="E75" i="32"/>
  <c r="Q61" i="32"/>
  <c r="P69" i="32"/>
  <c r="T69" i="32" s="1"/>
  <c r="P75" i="32"/>
  <c r="Q69" i="32"/>
  <c r="U69" i="32" s="1"/>
  <c r="T103" i="32"/>
  <c r="T101" i="32"/>
  <c r="E97" i="32"/>
  <c r="U97" i="32" s="1"/>
  <c r="T106" i="32"/>
  <c r="U111" i="32"/>
  <c r="P68" i="31"/>
  <c r="E61" i="31"/>
  <c r="T50" i="31"/>
  <c r="Q55" i="31"/>
  <c r="E55" i="31"/>
  <c r="P42" i="31"/>
  <c r="Q42" i="31"/>
  <c r="S69" i="31"/>
  <c r="R75" i="31"/>
  <c r="T29" i="31"/>
  <c r="P32" i="31"/>
  <c r="Q75" i="31"/>
  <c r="Q26" i="31"/>
  <c r="T24" i="31"/>
  <c r="E69" i="31"/>
  <c r="R69" i="31"/>
  <c r="Q69" i="31"/>
  <c r="U69" i="31" s="1"/>
  <c r="E75" i="31"/>
  <c r="P69" i="31"/>
  <c r="T69" i="31" s="1"/>
  <c r="P75" i="31"/>
  <c r="R97" i="31"/>
  <c r="T111" i="31"/>
  <c r="T65" i="30"/>
  <c r="P68" i="30"/>
  <c r="Q68" i="30"/>
  <c r="E61" i="30"/>
  <c r="E55" i="30"/>
  <c r="U48" i="30"/>
  <c r="T47" i="30"/>
  <c r="Q55" i="30"/>
  <c r="Q42" i="30"/>
  <c r="E42" i="30"/>
  <c r="T24" i="30"/>
  <c r="P26" i="30"/>
  <c r="Q26" i="30"/>
  <c r="S75" i="30"/>
  <c r="R69" i="30"/>
  <c r="P69" i="30"/>
  <c r="T69" i="30" s="1"/>
  <c r="Q75" i="30"/>
  <c r="Q69" i="30"/>
  <c r="U69" i="30" s="1"/>
  <c r="P55" i="30"/>
  <c r="E75" i="30"/>
  <c r="E69" i="30"/>
  <c r="U59" i="30"/>
  <c r="S69" i="30"/>
  <c r="S97" i="30"/>
  <c r="T108" i="30"/>
  <c r="T102" i="30"/>
  <c r="T111" i="30"/>
  <c r="T107" i="30"/>
  <c r="E82" i="30"/>
  <c r="E68" i="29"/>
  <c r="P68" i="29"/>
  <c r="R75" i="29"/>
  <c r="P61" i="29"/>
  <c r="T57" i="29"/>
  <c r="T52" i="29"/>
  <c r="T48" i="29"/>
  <c r="R69" i="29"/>
  <c r="E42" i="29"/>
  <c r="S75" i="29"/>
  <c r="U39" i="29"/>
  <c r="P42" i="29"/>
  <c r="P32" i="29"/>
  <c r="Q32" i="29"/>
  <c r="E32" i="29"/>
  <c r="E69" i="29"/>
  <c r="P26" i="29"/>
  <c r="T24" i="29"/>
  <c r="E55" i="29"/>
  <c r="S55" i="29"/>
  <c r="P55" i="29"/>
  <c r="T55" i="29" s="1"/>
  <c r="Q55" i="29"/>
  <c r="U55" i="29" s="1"/>
  <c r="S69" i="29"/>
  <c r="E75" i="29"/>
  <c r="P69" i="29"/>
  <c r="T69" i="29" s="1"/>
  <c r="Q69" i="29"/>
  <c r="T99" i="29"/>
  <c r="U102" i="29"/>
  <c r="L114" i="29"/>
  <c r="R114" i="29" s="1"/>
  <c r="T112" i="29"/>
  <c r="P68" i="28"/>
  <c r="Q68" i="28"/>
  <c r="U64" i="28"/>
  <c r="T63" i="28"/>
  <c r="E68" i="28"/>
  <c r="E75" i="28"/>
  <c r="E61" i="28"/>
  <c r="E55" i="28"/>
  <c r="T52" i="28"/>
  <c r="U48" i="28"/>
  <c r="P32" i="28"/>
  <c r="Q32" i="28"/>
  <c r="R69" i="28"/>
  <c r="T24" i="28"/>
  <c r="R75" i="28"/>
  <c r="E69" i="28"/>
  <c r="P26" i="28"/>
  <c r="S75" i="28"/>
  <c r="P55" i="28"/>
  <c r="Q55" i="28"/>
  <c r="P75" i="28"/>
  <c r="T75" i="28" s="1"/>
  <c r="Q75" i="28"/>
  <c r="S69" i="28"/>
  <c r="P61" i="28"/>
  <c r="P69" i="28"/>
  <c r="T69" i="28" s="1"/>
  <c r="Q61" i="28"/>
  <c r="S97" i="28"/>
  <c r="T105" i="28"/>
  <c r="T107" i="28"/>
  <c r="T109" i="28"/>
  <c r="T64" i="27"/>
  <c r="P68" i="27"/>
  <c r="Q68" i="27"/>
  <c r="E68" i="27"/>
  <c r="E61" i="27"/>
  <c r="T44" i="27"/>
  <c r="E55" i="27"/>
  <c r="P42" i="27"/>
  <c r="Q42" i="27"/>
  <c r="P32" i="27"/>
  <c r="Q32" i="27"/>
  <c r="E32" i="27"/>
  <c r="U29" i="27"/>
  <c r="Q26" i="27"/>
  <c r="R69" i="27"/>
  <c r="T25" i="27"/>
  <c r="E26" i="27"/>
  <c r="P55" i="27"/>
  <c r="E69" i="27"/>
  <c r="P69" i="27"/>
  <c r="T69" i="27" s="1"/>
  <c r="E75" i="27"/>
  <c r="S75" i="27"/>
  <c r="T59" i="27"/>
  <c r="Q75" i="27"/>
  <c r="U75" i="27" s="1"/>
  <c r="M114" i="27"/>
  <c r="S114" i="27" s="1"/>
  <c r="T112" i="27"/>
  <c r="T110" i="27"/>
  <c r="T65" i="26"/>
  <c r="P68" i="26"/>
  <c r="T63" i="26"/>
  <c r="Q68" i="26"/>
  <c r="T57" i="26"/>
  <c r="Q75" i="26"/>
  <c r="U52" i="26"/>
  <c r="T51" i="26"/>
  <c r="Q55" i="26"/>
  <c r="P42" i="26"/>
  <c r="Q42" i="26"/>
  <c r="Q69" i="26"/>
  <c r="U69" i="26" s="1"/>
  <c r="P69" i="26"/>
  <c r="T69" i="26" s="1"/>
  <c r="T29" i="26"/>
  <c r="P32" i="26"/>
  <c r="E69" i="26"/>
  <c r="R69" i="26"/>
  <c r="U24" i="26"/>
  <c r="E75" i="26"/>
  <c r="P26" i="26"/>
  <c r="Q26" i="26"/>
  <c r="P55" i="26"/>
  <c r="E55" i="26"/>
  <c r="S69" i="26"/>
  <c r="E61" i="26"/>
  <c r="R75" i="26"/>
  <c r="Q61" i="26"/>
  <c r="P75" i="26"/>
  <c r="T75" i="26" s="1"/>
  <c r="T106" i="26"/>
  <c r="T98" i="26"/>
  <c r="T104" i="26"/>
  <c r="E97" i="26"/>
  <c r="P68" i="25"/>
  <c r="U65" i="25"/>
  <c r="Q68" i="25"/>
  <c r="T64" i="25"/>
  <c r="E61" i="25"/>
  <c r="T51" i="25"/>
  <c r="U50" i="25"/>
  <c r="S69" i="25"/>
  <c r="T44" i="25"/>
  <c r="Q55" i="25"/>
  <c r="S55" i="25"/>
  <c r="P42" i="25"/>
  <c r="E42" i="25"/>
  <c r="R32" i="25"/>
  <c r="P32" i="25"/>
  <c r="Q32" i="25"/>
  <c r="Q26" i="25"/>
  <c r="T24" i="25"/>
  <c r="R75" i="25"/>
  <c r="E75" i="25"/>
  <c r="S75" i="25"/>
  <c r="T49" i="25"/>
  <c r="P55" i="25"/>
  <c r="P69" i="25"/>
  <c r="T69" i="25" s="1"/>
  <c r="P61" i="25"/>
  <c r="Q61" i="25"/>
  <c r="Q75" i="25"/>
  <c r="U75" i="25" s="1"/>
  <c r="E69" i="25"/>
  <c r="R69" i="25"/>
  <c r="T100" i="25"/>
  <c r="T103" i="25"/>
  <c r="P68" i="24"/>
  <c r="E68" i="24"/>
  <c r="U57" i="24"/>
  <c r="T52" i="24"/>
  <c r="E55" i="24"/>
  <c r="T48" i="24"/>
  <c r="T47" i="24"/>
  <c r="E75" i="24"/>
  <c r="Q42" i="24"/>
  <c r="E32" i="24"/>
  <c r="T28" i="24"/>
  <c r="Q32" i="24"/>
  <c r="P69" i="24"/>
  <c r="T69" i="24" s="1"/>
  <c r="T24" i="24"/>
  <c r="P26" i="24"/>
  <c r="P55" i="24"/>
  <c r="S75" i="24"/>
  <c r="R75" i="24"/>
  <c r="P75" i="24"/>
  <c r="T75" i="24" s="1"/>
  <c r="T59" i="24"/>
  <c r="E61" i="24"/>
  <c r="T61" i="24" s="1"/>
  <c r="E69" i="24"/>
  <c r="S69" i="24"/>
  <c r="Q75" i="24"/>
  <c r="U75" i="24" s="1"/>
  <c r="P61" i="24"/>
  <c r="T110" i="24"/>
  <c r="U108" i="24"/>
  <c r="U106" i="24"/>
  <c r="P68" i="23"/>
  <c r="T64" i="23"/>
  <c r="E68" i="23"/>
  <c r="U50" i="23"/>
  <c r="U47" i="23"/>
  <c r="T48" i="23"/>
  <c r="Q55" i="23"/>
  <c r="U39" i="23"/>
  <c r="Q42" i="23"/>
  <c r="E42" i="23"/>
  <c r="S42" i="23"/>
  <c r="T29" i="23"/>
  <c r="P32" i="23"/>
  <c r="U25" i="23"/>
  <c r="T24" i="23"/>
  <c r="S26" i="23"/>
  <c r="E69" i="23"/>
  <c r="E55" i="23"/>
  <c r="P75" i="23"/>
  <c r="P55" i="23"/>
  <c r="T59" i="23"/>
  <c r="Q75" i="23"/>
  <c r="E61" i="23"/>
  <c r="P69" i="23"/>
  <c r="P61" i="23"/>
  <c r="Q61" i="23"/>
  <c r="R69" i="23"/>
  <c r="U111" i="23"/>
  <c r="T65" i="22"/>
  <c r="P68" i="22"/>
  <c r="U57" i="22"/>
  <c r="T52" i="22"/>
  <c r="T48" i="22"/>
  <c r="T44" i="22"/>
  <c r="Q42" i="22"/>
  <c r="R42" i="22"/>
  <c r="T39" i="22"/>
  <c r="P42" i="22"/>
  <c r="U29" i="22"/>
  <c r="T24" i="22"/>
  <c r="E26" i="22"/>
  <c r="R69" i="22"/>
  <c r="S26" i="22"/>
  <c r="Q26" i="22"/>
  <c r="S69" i="22"/>
  <c r="E55" i="22"/>
  <c r="S75" i="22"/>
  <c r="E69" i="22"/>
  <c r="Q55" i="22"/>
  <c r="P69" i="22"/>
  <c r="R75" i="22"/>
  <c r="Q69" i="22"/>
  <c r="T59" i="22"/>
  <c r="Q75" i="22"/>
  <c r="M114" i="22"/>
  <c r="S114" i="22" s="1"/>
  <c r="T105" i="22"/>
  <c r="T107" i="22"/>
  <c r="T112" i="22"/>
  <c r="P68" i="21"/>
  <c r="S75" i="21"/>
  <c r="R75" i="21"/>
  <c r="Q42" i="21"/>
  <c r="P32" i="21"/>
  <c r="Q32" i="21"/>
  <c r="S26" i="21"/>
  <c r="S69" i="21"/>
  <c r="P26" i="21"/>
  <c r="Q26" i="21"/>
  <c r="E26" i="21"/>
  <c r="E75" i="21"/>
  <c r="P55" i="21"/>
  <c r="Q69" i="21"/>
  <c r="Q55" i="21"/>
  <c r="E69" i="21"/>
  <c r="U60" i="21"/>
  <c r="P61" i="21"/>
  <c r="Q61" i="21"/>
  <c r="R69" i="21"/>
  <c r="Q75" i="21"/>
  <c r="T98" i="21"/>
  <c r="T100" i="21"/>
  <c r="T102" i="21"/>
  <c r="E68" i="20"/>
  <c r="S75" i="20"/>
  <c r="P61" i="20"/>
  <c r="U58" i="20"/>
  <c r="T57" i="20"/>
  <c r="E69" i="20"/>
  <c r="T48" i="20"/>
  <c r="E55" i="20"/>
  <c r="Q42" i="20"/>
  <c r="R42" i="20"/>
  <c r="T28" i="20"/>
  <c r="P32" i="20"/>
  <c r="P26" i="20"/>
  <c r="R26" i="20"/>
  <c r="R75" i="20"/>
  <c r="Q55" i="20"/>
  <c r="Q69" i="20"/>
  <c r="P75" i="20"/>
  <c r="Q75" i="20"/>
  <c r="R69" i="20"/>
  <c r="S69" i="20"/>
  <c r="E75" i="20"/>
  <c r="T102" i="20"/>
  <c r="T111" i="20"/>
  <c r="T65" i="19"/>
  <c r="Q68" i="19"/>
  <c r="E61" i="19"/>
  <c r="T48" i="19"/>
  <c r="Q42" i="19"/>
  <c r="P42" i="19"/>
  <c r="P32" i="19"/>
  <c r="R69" i="19"/>
  <c r="T25" i="19"/>
  <c r="E26" i="19"/>
  <c r="Q26" i="19"/>
  <c r="E55" i="19"/>
  <c r="S69" i="19"/>
  <c r="P55" i="19"/>
  <c r="Q69" i="19"/>
  <c r="S75" i="19"/>
  <c r="E69" i="19"/>
  <c r="Q75" i="19"/>
  <c r="Q61" i="19"/>
  <c r="P69" i="19"/>
  <c r="E75" i="19"/>
  <c r="T59" i="19"/>
  <c r="U101" i="19"/>
  <c r="T106" i="19"/>
  <c r="T111" i="19"/>
  <c r="T64" i="18"/>
  <c r="E68" i="18"/>
  <c r="U65" i="18"/>
  <c r="P61" i="18"/>
  <c r="P55" i="18"/>
  <c r="T39" i="18"/>
  <c r="P42" i="18"/>
  <c r="S32" i="18"/>
  <c r="P32" i="18"/>
  <c r="Q32" i="18"/>
  <c r="S26" i="18"/>
  <c r="S69" i="18"/>
  <c r="Q55" i="18"/>
  <c r="E69" i="18"/>
  <c r="E75" i="18"/>
  <c r="S75" i="18"/>
  <c r="T111" i="18"/>
  <c r="P68" i="17"/>
  <c r="Q68" i="17"/>
  <c r="T47" i="17"/>
  <c r="E75" i="17"/>
  <c r="S75" i="17"/>
  <c r="P42" i="17"/>
  <c r="P32" i="17"/>
  <c r="R26" i="17"/>
  <c r="U49" i="17"/>
  <c r="P55" i="17"/>
  <c r="R75" i="17"/>
  <c r="P69" i="17"/>
  <c r="R69" i="17"/>
  <c r="T105" i="17"/>
  <c r="U103" i="17"/>
  <c r="P68" i="16"/>
  <c r="T65" i="16"/>
  <c r="E75" i="16"/>
  <c r="T47" i="16"/>
  <c r="R42" i="16"/>
  <c r="R75" i="16"/>
  <c r="P42" i="16"/>
  <c r="S75" i="16"/>
  <c r="E69" i="16"/>
  <c r="P32" i="16"/>
  <c r="Q32" i="16"/>
  <c r="U25" i="16"/>
  <c r="R69" i="16"/>
  <c r="P26" i="16"/>
  <c r="Q26" i="16"/>
  <c r="E55" i="16"/>
  <c r="Q75" i="16"/>
  <c r="P55" i="16"/>
  <c r="S69" i="16"/>
  <c r="Q69" i="16"/>
  <c r="U100" i="16"/>
  <c r="T105" i="16"/>
  <c r="T107" i="16"/>
  <c r="T110" i="16"/>
  <c r="T63" i="15"/>
  <c r="T65" i="15"/>
  <c r="E61" i="15"/>
  <c r="U50" i="15"/>
  <c r="T47" i="15"/>
  <c r="T44" i="15"/>
  <c r="R42" i="15"/>
  <c r="Q42" i="15"/>
  <c r="P26" i="15"/>
  <c r="Q26" i="15"/>
  <c r="T25" i="15"/>
  <c r="E69" i="15"/>
  <c r="R69" i="15"/>
  <c r="R75" i="15"/>
  <c r="P55" i="15"/>
  <c r="Q55" i="15"/>
  <c r="S69" i="15"/>
  <c r="Q61" i="15"/>
  <c r="Q75" i="15"/>
  <c r="E75" i="15"/>
  <c r="Q69" i="15"/>
  <c r="S75" i="15"/>
  <c r="U59" i="15"/>
  <c r="P61" i="15"/>
  <c r="P75" i="15"/>
  <c r="T112" i="15"/>
  <c r="T110" i="15"/>
  <c r="E68" i="14"/>
  <c r="T65" i="14"/>
  <c r="T51" i="14"/>
  <c r="R42" i="14"/>
  <c r="U29" i="14"/>
  <c r="P26" i="14"/>
  <c r="T25" i="14"/>
  <c r="E26" i="14"/>
  <c r="R69" i="14"/>
  <c r="E55" i="14"/>
  <c r="P69" i="14"/>
  <c r="E75" i="14"/>
  <c r="Q61" i="14"/>
  <c r="E69" i="14"/>
  <c r="E61" i="14"/>
  <c r="U61" i="14" s="1"/>
  <c r="S69" i="14"/>
  <c r="Q69" i="14"/>
  <c r="T104" i="14"/>
  <c r="M114" i="14"/>
  <c r="S114" i="14" s="1"/>
  <c r="U112" i="14"/>
  <c r="R42" i="13"/>
  <c r="P42" i="13"/>
  <c r="U24" i="13"/>
  <c r="Q26" i="13"/>
  <c r="S75" i="13"/>
  <c r="E75" i="13"/>
  <c r="R75" i="13"/>
  <c r="P61" i="13"/>
  <c r="Q75" i="13"/>
  <c r="Q61" i="13"/>
  <c r="R69" i="13"/>
  <c r="E69" i="13"/>
  <c r="S69" i="13"/>
  <c r="T107" i="13"/>
  <c r="T109" i="13"/>
  <c r="U105" i="13"/>
  <c r="T65" i="12"/>
  <c r="Q55" i="12"/>
  <c r="U39" i="12"/>
  <c r="P42" i="12"/>
  <c r="Q42" i="12"/>
  <c r="S42" i="12"/>
  <c r="P32" i="12"/>
  <c r="R26" i="12"/>
  <c r="E26" i="12"/>
  <c r="S26" i="12"/>
  <c r="E55" i="12"/>
  <c r="S69" i="12"/>
  <c r="T49" i="12"/>
  <c r="P55" i="12"/>
  <c r="E69" i="12"/>
  <c r="E75" i="12"/>
  <c r="S75" i="12"/>
  <c r="E61" i="12"/>
  <c r="P75" i="12"/>
  <c r="Q69" i="12"/>
  <c r="U59" i="12"/>
  <c r="T109" i="12"/>
  <c r="U98" i="12"/>
  <c r="U107" i="12"/>
  <c r="T105" i="12"/>
  <c r="U103" i="12"/>
  <c r="Q68" i="11"/>
  <c r="U64" i="11"/>
  <c r="P68" i="11"/>
  <c r="U57" i="11"/>
  <c r="E61" i="11"/>
  <c r="U52" i="11"/>
  <c r="S75" i="11"/>
  <c r="T44" i="11"/>
  <c r="E42" i="11"/>
  <c r="P42" i="11"/>
  <c r="Q42" i="11"/>
  <c r="E32" i="11"/>
  <c r="R69" i="11"/>
  <c r="T28" i="11"/>
  <c r="E75" i="11"/>
  <c r="P26" i="11"/>
  <c r="P55" i="11"/>
  <c r="Q55" i="11"/>
  <c r="U49" i="11"/>
  <c r="P61" i="11"/>
  <c r="S69" i="11"/>
  <c r="Q61" i="11"/>
  <c r="P69" i="11"/>
  <c r="T69" i="11" s="1"/>
  <c r="P75" i="11"/>
  <c r="T75" i="11" s="1"/>
  <c r="Q69" i="11"/>
  <c r="Q75" i="11"/>
  <c r="T60" i="11"/>
  <c r="R97" i="11"/>
  <c r="T111" i="11"/>
  <c r="P68" i="10"/>
  <c r="U64" i="10"/>
  <c r="U52" i="10"/>
  <c r="T48" i="10"/>
  <c r="E55" i="10"/>
  <c r="R55" i="10"/>
  <c r="S69" i="10"/>
  <c r="R75" i="10"/>
  <c r="R69" i="10"/>
  <c r="Q32" i="10"/>
  <c r="E32" i="10"/>
  <c r="U32" i="10" s="1"/>
  <c r="E75" i="10"/>
  <c r="S75" i="10"/>
  <c r="P55" i="10"/>
  <c r="U49" i="10"/>
  <c r="Q55" i="10"/>
  <c r="E69" i="10"/>
  <c r="T59" i="10"/>
  <c r="E61" i="10"/>
  <c r="P69" i="10"/>
  <c r="Q69" i="10"/>
  <c r="U69" i="10" s="1"/>
  <c r="P75" i="10"/>
  <c r="P61" i="10"/>
  <c r="Q75" i="10"/>
  <c r="T108" i="10"/>
  <c r="E82" i="10"/>
  <c r="Q68" i="9"/>
  <c r="E69" i="9"/>
  <c r="U57" i="9"/>
  <c r="E55" i="9"/>
  <c r="Q42" i="9"/>
  <c r="E32" i="9"/>
  <c r="P32" i="9"/>
  <c r="U29" i="9"/>
  <c r="Q32" i="9"/>
  <c r="Q26" i="9"/>
  <c r="E26" i="9"/>
  <c r="Q75" i="9"/>
  <c r="U75" i="9" s="1"/>
  <c r="S55" i="9"/>
  <c r="S69" i="9"/>
  <c r="E75" i="9"/>
  <c r="R75" i="9"/>
  <c r="R55" i="9"/>
  <c r="P69" i="9"/>
  <c r="T69" i="9" s="1"/>
  <c r="R69" i="9"/>
  <c r="S97" i="9"/>
  <c r="U100" i="9"/>
  <c r="U65" i="8"/>
  <c r="Q68" i="8"/>
  <c r="Q55" i="8"/>
  <c r="R55" i="8"/>
  <c r="P55" i="8"/>
  <c r="U39" i="8"/>
  <c r="P42" i="8"/>
  <c r="Q42" i="8"/>
  <c r="E42" i="8"/>
  <c r="E32" i="8"/>
  <c r="Q26" i="8"/>
  <c r="E55" i="8"/>
  <c r="Q69" i="8"/>
  <c r="E75" i="8"/>
  <c r="S55" i="8"/>
  <c r="E69" i="8"/>
  <c r="R69" i="8"/>
  <c r="E61" i="8"/>
  <c r="U61" i="8" s="1"/>
  <c r="R75" i="8"/>
  <c r="P61" i="8"/>
  <c r="S69" i="8"/>
  <c r="Q61" i="8"/>
  <c r="P75" i="8"/>
  <c r="Q75" i="8"/>
  <c r="U105" i="8"/>
  <c r="T110" i="8"/>
  <c r="T99" i="8"/>
  <c r="T101" i="8"/>
  <c r="E68" i="7"/>
  <c r="E61" i="7"/>
  <c r="T58" i="7"/>
  <c r="U51" i="7"/>
  <c r="T47" i="7"/>
  <c r="P32" i="7"/>
  <c r="P26" i="7"/>
  <c r="S75" i="7"/>
  <c r="Q55" i="7"/>
  <c r="Q69" i="7"/>
  <c r="T49" i="7"/>
  <c r="S55" i="7"/>
  <c r="E69" i="7"/>
  <c r="S69" i="7"/>
  <c r="E75" i="7"/>
  <c r="R75" i="7"/>
  <c r="T60" i="7"/>
  <c r="P75" i="7"/>
  <c r="R69" i="7"/>
  <c r="T99" i="7"/>
  <c r="T101" i="7"/>
  <c r="E97" i="7"/>
  <c r="P68" i="6"/>
  <c r="E61" i="6"/>
  <c r="P61" i="6"/>
  <c r="T51" i="6"/>
  <c r="T50" i="6"/>
  <c r="Q55" i="6"/>
  <c r="P42" i="6"/>
  <c r="Q42" i="6"/>
  <c r="E32" i="6"/>
  <c r="R69" i="6"/>
  <c r="P32" i="6"/>
  <c r="P75" i="6"/>
  <c r="T75" i="6" s="1"/>
  <c r="Q26" i="6"/>
  <c r="E75" i="6"/>
  <c r="E26" i="6"/>
  <c r="P55" i="6"/>
  <c r="S75" i="6"/>
  <c r="R55" i="6"/>
  <c r="S55" i="6"/>
  <c r="E69" i="6"/>
  <c r="Q61" i="6"/>
  <c r="Q75" i="6"/>
  <c r="U75" i="6" s="1"/>
  <c r="P69" i="6"/>
  <c r="T69" i="6" s="1"/>
  <c r="Q69" i="6"/>
  <c r="U69" i="6" s="1"/>
  <c r="T59" i="6"/>
  <c r="S69" i="6"/>
  <c r="T98" i="6"/>
  <c r="T107" i="6"/>
  <c r="T109" i="6"/>
  <c r="T111" i="6"/>
  <c r="T103" i="6"/>
  <c r="Q68" i="5"/>
  <c r="P68" i="5"/>
  <c r="E61" i="5"/>
  <c r="E55" i="5"/>
  <c r="T48" i="5"/>
  <c r="T47" i="5"/>
  <c r="R75" i="5"/>
  <c r="E75" i="5"/>
  <c r="R69" i="5"/>
  <c r="P69" i="5"/>
  <c r="Q42" i="5"/>
  <c r="Q32" i="5"/>
  <c r="T29" i="5"/>
  <c r="Q26" i="5"/>
  <c r="S55" i="5"/>
  <c r="P55" i="5"/>
  <c r="T55" i="5" s="1"/>
  <c r="Q55" i="5"/>
  <c r="U55" i="5" s="1"/>
  <c r="E69" i="5"/>
  <c r="Q69" i="5"/>
  <c r="P61" i="5"/>
  <c r="Q61" i="5"/>
  <c r="S69" i="5"/>
  <c r="P75" i="5"/>
  <c r="T75" i="5" s="1"/>
  <c r="Q75" i="5"/>
  <c r="U75" i="5" s="1"/>
  <c r="T109" i="5"/>
  <c r="T111" i="5"/>
  <c r="T100" i="5"/>
  <c r="T98" i="5"/>
  <c r="P68" i="4"/>
  <c r="T64" i="4"/>
  <c r="Q68" i="4"/>
  <c r="P61" i="4"/>
  <c r="Q55" i="4"/>
  <c r="S69" i="4"/>
  <c r="T52" i="4"/>
  <c r="T48" i="4"/>
  <c r="E55" i="4"/>
  <c r="E42" i="4"/>
  <c r="T39" i="4"/>
  <c r="P42" i="4"/>
  <c r="E75" i="4"/>
  <c r="E32" i="4"/>
  <c r="T32" i="4" s="1"/>
  <c r="P32" i="4"/>
  <c r="R75" i="4"/>
  <c r="Q69" i="4"/>
  <c r="U69" i="4" s="1"/>
  <c r="R55" i="4"/>
  <c r="P55" i="4"/>
  <c r="E69" i="4"/>
  <c r="P69" i="4"/>
  <c r="T69" i="4" s="1"/>
  <c r="P75" i="4"/>
  <c r="T75" i="4" s="1"/>
  <c r="Q75" i="4"/>
  <c r="U75" i="4" s="1"/>
  <c r="U101" i="4"/>
  <c r="R97" i="4"/>
  <c r="T111" i="4"/>
  <c r="T109" i="4"/>
  <c r="T100" i="4"/>
  <c r="E68" i="3"/>
  <c r="R68" i="3"/>
  <c r="Q68" i="3"/>
  <c r="P61" i="3"/>
  <c r="U57" i="3"/>
  <c r="E55" i="3"/>
  <c r="R55" i="3"/>
  <c r="T44" i="3"/>
  <c r="T39" i="3"/>
  <c r="P42" i="3"/>
  <c r="P69" i="3"/>
  <c r="T69" i="3" s="1"/>
  <c r="Q32" i="3"/>
  <c r="T28" i="3"/>
  <c r="R32" i="3"/>
  <c r="Q69" i="3"/>
  <c r="P26" i="3"/>
  <c r="Q75" i="3"/>
  <c r="Q26" i="3"/>
  <c r="P55" i="3"/>
  <c r="T55" i="3" s="1"/>
  <c r="Q55" i="3"/>
  <c r="U55" i="3" s="1"/>
  <c r="Q61" i="3"/>
  <c r="P75" i="3"/>
  <c r="T75" i="3" s="1"/>
  <c r="E69" i="3"/>
  <c r="R75" i="3"/>
  <c r="T98" i="3"/>
  <c r="T100" i="3"/>
  <c r="T102" i="3"/>
  <c r="T50" i="2"/>
  <c r="T39" i="2"/>
  <c r="U29" i="2"/>
  <c r="Q32" i="2"/>
  <c r="Q75" i="2"/>
  <c r="Q26" i="2"/>
  <c r="E26" i="2"/>
  <c r="S69" i="2"/>
  <c r="P55" i="2"/>
  <c r="Q55" i="2"/>
  <c r="P75" i="2"/>
  <c r="E55" i="2"/>
  <c r="E69" i="2"/>
  <c r="P61" i="2"/>
  <c r="Q69" i="2"/>
  <c r="U69" i="2" s="1"/>
  <c r="Q61" i="2"/>
  <c r="T60" i="2"/>
  <c r="S75" i="2"/>
  <c r="E75" i="2"/>
  <c r="P69" i="2"/>
  <c r="T69" i="2" s="1"/>
  <c r="T108" i="2"/>
  <c r="T106" i="2"/>
  <c r="T102" i="2"/>
  <c r="T100" i="2"/>
  <c r="T111" i="2"/>
  <c r="R68" i="1"/>
  <c r="U58" i="1"/>
  <c r="U51" i="1"/>
  <c r="T50" i="1"/>
  <c r="R55" i="1"/>
  <c r="S69" i="1"/>
  <c r="S55" i="1"/>
  <c r="E55" i="1"/>
  <c r="Q75" i="1"/>
  <c r="U75" i="1" s="1"/>
  <c r="S42" i="1"/>
  <c r="R42" i="1"/>
  <c r="P32" i="1"/>
  <c r="T28" i="1"/>
  <c r="E69" i="1"/>
  <c r="S32" i="1"/>
  <c r="Q26" i="1"/>
  <c r="S26" i="1"/>
  <c r="P55" i="1"/>
  <c r="T55" i="1" s="1"/>
  <c r="Q55" i="1"/>
  <c r="R69" i="1"/>
  <c r="P75" i="1"/>
  <c r="T75" i="1" s="1"/>
  <c r="P69" i="1"/>
  <c r="T69" i="1" s="1"/>
  <c r="P61" i="1"/>
  <c r="R75" i="1"/>
  <c r="Q61" i="1"/>
  <c r="E75" i="1"/>
  <c r="S75" i="1"/>
  <c r="T101" i="1"/>
  <c r="T99" i="1"/>
  <c r="T26" i="5"/>
  <c r="U26" i="5"/>
  <c r="U61" i="5"/>
  <c r="T61" i="5"/>
  <c r="T35" i="1"/>
  <c r="U35" i="1"/>
  <c r="U61" i="4"/>
  <c r="T61" i="4"/>
  <c r="T32" i="5"/>
  <c r="U32" i="5"/>
  <c r="U35" i="3"/>
  <c r="T35" i="3"/>
  <c r="U26" i="6"/>
  <c r="T26" i="6"/>
  <c r="U32" i="6"/>
  <c r="T32" i="6"/>
  <c r="U32" i="2"/>
  <c r="T32" i="2"/>
  <c r="T35" i="5"/>
  <c r="U35" i="5"/>
  <c r="U26" i="3"/>
  <c r="T26" i="3"/>
  <c r="U26" i="2"/>
  <c r="T26" i="2"/>
  <c r="U35" i="2"/>
  <c r="T35" i="2"/>
  <c r="U26" i="4"/>
  <c r="T26" i="4"/>
  <c r="U32" i="4"/>
  <c r="U61" i="6"/>
  <c r="T61" i="6"/>
  <c r="U61" i="1"/>
  <c r="T61" i="1"/>
  <c r="T32" i="1"/>
  <c r="U32" i="1"/>
  <c r="U32" i="3"/>
  <c r="T32" i="3"/>
  <c r="U35" i="4"/>
  <c r="T35" i="4"/>
  <c r="P115" i="2"/>
  <c r="P114" i="2"/>
  <c r="U35" i="8"/>
  <c r="U68" i="10"/>
  <c r="T68" i="10"/>
  <c r="U63" i="10"/>
  <c r="T63" i="10"/>
  <c r="U35" i="11"/>
  <c r="T35" i="11"/>
  <c r="U19" i="13"/>
  <c r="T19" i="13"/>
  <c r="Q87" i="1"/>
  <c r="U87" i="4"/>
  <c r="E87" i="4"/>
  <c r="E115" i="4" s="1"/>
  <c r="U115" i="4" s="1"/>
  <c r="T87" i="4"/>
  <c r="T88" i="4"/>
  <c r="U41" i="7"/>
  <c r="T41" i="7"/>
  <c r="U31" i="8"/>
  <c r="T31" i="8"/>
  <c r="U22" i="10"/>
  <c r="T22" i="10"/>
  <c r="U40" i="19"/>
  <c r="T40" i="19"/>
  <c r="U23" i="20"/>
  <c r="T23" i="20"/>
  <c r="U61" i="20"/>
  <c r="T61" i="20"/>
  <c r="U15" i="21"/>
  <c r="T15" i="21"/>
  <c r="U38" i="21"/>
  <c r="T38" i="21"/>
  <c r="T12" i="1"/>
  <c r="T24" i="1"/>
  <c r="T29" i="1"/>
  <c r="T48" i="1"/>
  <c r="T60" i="1"/>
  <c r="U73" i="1"/>
  <c r="T73" i="1"/>
  <c r="U74" i="1"/>
  <c r="T74" i="1"/>
  <c r="R87" i="1"/>
  <c r="T90" i="1"/>
  <c r="T10" i="2"/>
  <c r="T21" i="2"/>
  <c r="T40" i="2"/>
  <c r="T51" i="2"/>
  <c r="T63" i="2"/>
  <c r="R87" i="2"/>
  <c r="T90" i="2"/>
  <c r="T10" i="3"/>
  <c r="T21" i="3"/>
  <c r="T40" i="3"/>
  <c r="T51" i="3"/>
  <c r="T63" i="3"/>
  <c r="S87" i="3"/>
  <c r="T89" i="3"/>
  <c r="T95" i="3"/>
  <c r="T13" i="4"/>
  <c r="T23" i="4"/>
  <c r="U40" i="4"/>
  <c r="T47" i="4"/>
  <c r="T53" i="4"/>
  <c r="P87" i="4"/>
  <c r="T90" i="4"/>
  <c r="U16" i="5"/>
  <c r="T23" i="5"/>
  <c r="T28" i="5"/>
  <c r="T39" i="5"/>
  <c r="U49" i="5"/>
  <c r="T58" i="5"/>
  <c r="T65" i="5"/>
  <c r="T72" i="5"/>
  <c r="R87" i="5"/>
  <c r="T89" i="5"/>
  <c r="U96" i="5"/>
  <c r="T14" i="6"/>
  <c r="T21" i="6"/>
  <c r="U34" i="6"/>
  <c r="T41" i="6"/>
  <c r="U68" i="6"/>
  <c r="T68" i="6"/>
  <c r="P87" i="6"/>
  <c r="T92" i="6"/>
  <c r="T10" i="7"/>
  <c r="P55" i="7"/>
  <c r="Q68" i="7"/>
  <c r="P73" i="7"/>
  <c r="U20" i="8"/>
  <c r="T20" i="8"/>
  <c r="P32" i="8"/>
  <c r="U38" i="8"/>
  <c r="T38" i="8"/>
  <c r="U92" i="8"/>
  <c r="T92" i="8"/>
  <c r="U12" i="10"/>
  <c r="T12" i="10"/>
  <c r="P26" i="10"/>
  <c r="Q17" i="11"/>
  <c r="U26" i="11"/>
  <c r="T26" i="11"/>
  <c r="U32" i="11"/>
  <c r="U68" i="11"/>
  <c r="T68" i="11"/>
  <c r="U63" i="11"/>
  <c r="T63" i="11"/>
  <c r="U92" i="11"/>
  <c r="T92" i="11"/>
  <c r="P74" i="12"/>
  <c r="U26" i="13"/>
  <c r="U31" i="14"/>
  <c r="T31" i="14"/>
  <c r="S75" i="14"/>
  <c r="Q75" i="14"/>
  <c r="U19" i="15"/>
  <c r="T19" i="15"/>
  <c r="P75" i="16"/>
  <c r="T75" i="16" s="1"/>
  <c r="U13" i="17"/>
  <c r="T13" i="17"/>
  <c r="U72" i="18"/>
  <c r="T72" i="18"/>
  <c r="U35" i="19"/>
  <c r="T35" i="19"/>
  <c r="U90" i="19"/>
  <c r="T90" i="19"/>
  <c r="U51" i="20"/>
  <c r="T51" i="20"/>
  <c r="U35" i="22"/>
  <c r="U87" i="22"/>
  <c r="E87" i="22"/>
  <c r="E115" i="22" s="1"/>
  <c r="U115" i="22" s="1"/>
  <c r="T87" i="22"/>
  <c r="U88" i="22"/>
  <c r="T88" i="22"/>
  <c r="U40" i="27"/>
  <c r="T40" i="27"/>
  <c r="P115" i="1"/>
  <c r="P114" i="1"/>
  <c r="U42" i="3"/>
  <c r="T42" i="3"/>
  <c r="P114" i="5"/>
  <c r="P115" i="5"/>
  <c r="U12" i="9"/>
  <c r="T12" i="9"/>
  <c r="U23" i="11"/>
  <c r="T23" i="11"/>
  <c r="U66" i="12"/>
  <c r="T66" i="12"/>
  <c r="T89" i="13"/>
  <c r="U89" i="13"/>
  <c r="U48" i="16"/>
  <c r="T48" i="16"/>
  <c r="Q87" i="2"/>
  <c r="U24" i="8"/>
  <c r="T24" i="8"/>
  <c r="T32" i="9"/>
  <c r="U32" i="9"/>
  <c r="U44" i="9"/>
  <c r="T44" i="9"/>
  <c r="U35" i="10"/>
  <c r="T35" i="10"/>
  <c r="U26" i="15"/>
  <c r="T26" i="15"/>
  <c r="T40" i="17"/>
  <c r="U40" i="17"/>
  <c r="U68" i="1"/>
  <c r="T68" i="1"/>
  <c r="U55" i="2"/>
  <c r="T55" i="2"/>
  <c r="S87" i="2"/>
  <c r="U17" i="4"/>
  <c r="T17" i="4"/>
  <c r="Q87" i="4"/>
  <c r="S87" i="5"/>
  <c r="T95" i="5"/>
  <c r="U17" i="6"/>
  <c r="T17" i="6"/>
  <c r="U9" i="6"/>
  <c r="T13" i="6"/>
  <c r="Q32" i="6"/>
  <c r="U42" i="6"/>
  <c r="T42" i="6"/>
  <c r="T37" i="6"/>
  <c r="U55" i="6"/>
  <c r="T55" i="6"/>
  <c r="T49" i="6"/>
  <c r="Q87" i="6"/>
  <c r="U32" i="7"/>
  <c r="T32" i="7"/>
  <c r="Q42" i="7"/>
  <c r="U42" i="7" s="1"/>
  <c r="U48" i="7"/>
  <c r="T48" i="7"/>
  <c r="R87" i="7"/>
  <c r="Q17" i="8"/>
  <c r="Q32" i="8"/>
  <c r="U34" i="8"/>
  <c r="T34" i="8"/>
  <c r="U49" i="8"/>
  <c r="T49" i="8"/>
  <c r="U11" i="9"/>
  <c r="T11" i="9"/>
  <c r="U28" i="9"/>
  <c r="T28" i="9"/>
  <c r="T35" i="9"/>
  <c r="S35" i="9"/>
  <c r="U65" i="9"/>
  <c r="T65" i="9"/>
  <c r="Q74" i="9"/>
  <c r="Q26" i="10"/>
  <c r="T32" i="10"/>
  <c r="U51" i="10"/>
  <c r="T51" i="10"/>
  <c r="U93" i="10"/>
  <c r="T93" i="10"/>
  <c r="Q32" i="12"/>
  <c r="Q61" i="12"/>
  <c r="S73" i="12"/>
  <c r="U95" i="13"/>
  <c r="T95" i="13"/>
  <c r="Q26" i="14"/>
  <c r="P32" i="14"/>
  <c r="P55" i="14"/>
  <c r="Q68" i="14"/>
  <c r="P35" i="16"/>
  <c r="T39" i="16"/>
  <c r="U39" i="16"/>
  <c r="P69" i="16"/>
  <c r="T69" i="16" s="1"/>
  <c r="U65" i="17"/>
  <c r="T65" i="17"/>
  <c r="U26" i="19"/>
  <c r="T26" i="19"/>
  <c r="T17" i="1"/>
  <c r="U17" i="1"/>
  <c r="U13" i="11"/>
  <c r="T13" i="11"/>
  <c r="U32" i="15"/>
  <c r="T32" i="15"/>
  <c r="U23" i="16"/>
  <c r="T23" i="16"/>
  <c r="K114" i="17"/>
  <c r="K115" i="17"/>
  <c r="R87" i="3"/>
  <c r="U73" i="4"/>
  <c r="T73" i="4"/>
  <c r="U74" i="4"/>
  <c r="T74" i="4"/>
  <c r="Q87" i="5"/>
  <c r="U40" i="10"/>
  <c r="T40" i="10"/>
  <c r="U21" i="14"/>
  <c r="T21" i="14"/>
  <c r="U16" i="15"/>
  <c r="T16" i="15"/>
  <c r="U57" i="15"/>
  <c r="T57" i="15"/>
  <c r="U22" i="17"/>
  <c r="T22" i="17"/>
  <c r="U19" i="24"/>
  <c r="T19" i="24"/>
  <c r="T42" i="1"/>
  <c r="U42" i="1"/>
  <c r="S87" i="1"/>
  <c r="U74" i="2"/>
  <c r="T74" i="2"/>
  <c r="U73" i="2"/>
  <c r="T73" i="2"/>
  <c r="U74" i="3"/>
  <c r="T74" i="3"/>
  <c r="U73" i="3"/>
  <c r="T73" i="3"/>
  <c r="Q61" i="4"/>
  <c r="R87" i="4"/>
  <c r="E73" i="5"/>
  <c r="E42" i="6"/>
  <c r="R87" i="6"/>
  <c r="U26" i="7"/>
  <c r="T26" i="7"/>
  <c r="U44" i="7"/>
  <c r="T44" i="7"/>
  <c r="U52" i="7"/>
  <c r="T52" i="7"/>
  <c r="P35" i="8"/>
  <c r="T35" i="8" s="1"/>
  <c r="U23" i="9"/>
  <c r="T23" i="9"/>
  <c r="T26" i="9"/>
  <c r="U26" i="9"/>
  <c r="E42" i="9"/>
  <c r="U53" i="9"/>
  <c r="T53" i="9"/>
  <c r="P55" i="9"/>
  <c r="T55" i="9" s="1"/>
  <c r="U72" i="9"/>
  <c r="T72" i="9"/>
  <c r="U92" i="9"/>
  <c r="T92" i="9"/>
  <c r="U39" i="10"/>
  <c r="T39" i="10"/>
  <c r="P35" i="11"/>
  <c r="T39" i="11"/>
  <c r="U39" i="11"/>
  <c r="U47" i="11"/>
  <c r="T47" i="11"/>
  <c r="U54" i="11"/>
  <c r="T54" i="11"/>
  <c r="U10" i="12"/>
  <c r="T10" i="12"/>
  <c r="U25" i="12"/>
  <c r="T25" i="12"/>
  <c r="U38" i="12"/>
  <c r="T38" i="12"/>
  <c r="T32" i="13"/>
  <c r="U32" i="13"/>
  <c r="U39" i="13"/>
  <c r="T39" i="13"/>
  <c r="T54" i="13"/>
  <c r="U54" i="13"/>
  <c r="E68" i="13"/>
  <c r="T41" i="14"/>
  <c r="U41" i="14"/>
  <c r="Q55" i="14"/>
  <c r="Q73" i="14"/>
  <c r="U10" i="15"/>
  <c r="T10" i="15"/>
  <c r="P32" i="15"/>
  <c r="E55" i="15"/>
  <c r="E73" i="15"/>
  <c r="P74" i="15"/>
  <c r="T11" i="16"/>
  <c r="U11" i="16"/>
  <c r="Q55" i="16"/>
  <c r="P17" i="17"/>
  <c r="T17" i="17" s="1"/>
  <c r="U39" i="17"/>
  <c r="T39" i="17"/>
  <c r="U42" i="2"/>
  <c r="T42" i="2"/>
  <c r="U61" i="2"/>
  <c r="T61" i="2"/>
  <c r="U42" i="5"/>
  <c r="T42" i="5"/>
  <c r="U96" i="12"/>
  <c r="T96" i="12"/>
  <c r="U74" i="7"/>
  <c r="T74" i="7"/>
  <c r="U73" i="7"/>
  <c r="T73" i="7"/>
  <c r="U71" i="7"/>
  <c r="T57" i="1"/>
  <c r="T66" i="1"/>
  <c r="Q69" i="1"/>
  <c r="U69" i="1" s="1"/>
  <c r="T31" i="2"/>
  <c r="T34" i="2"/>
  <c r="P68" i="2"/>
  <c r="T68" i="2" s="1"/>
  <c r="T95" i="2"/>
  <c r="T15" i="3"/>
  <c r="T31" i="3"/>
  <c r="T34" i="3"/>
  <c r="T37" i="3"/>
  <c r="T48" i="3"/>
  <c r="T59" i="3"/>
  <c r="U68" i="3"/>
  <c r="T68" i="3"/>
  <c r="T21" i="4"/>
  <c r="T31" i="4"/>
  <c r="T34" i="4"/>
  <c r="T37" i="4"/>
  <c r="T67" i="4"/>
  <c r="S87" i="4"/>
  <c r="T95" i="4"/>
  <c r="U69" i="5"/>
  <c r="T17" i="5"/>
  <c r="T69" i="5"/>
  <c r="U17" i="5"/>
  <c r="U9" i="5"/>
  <c r="T13" i="5"/>
  <c r="P35" i="5"/>
  <c r="T37" i="5"/>
  <c r="T46" i="5"/>
  <c r="T93" i="5"/>
  <c r="T30" i="6"/>
  <c r="U35" i="6"/>
  <c r="T35" i="6"/>
  <c r="U48" i="6"/>
  <c r="T54" i="6"/>
  <c r="T58" i="6"/>
  <c r="T65" i="6"/>
  <c r="T71" i="6"/>
  <c r="S87" i="6"/>
  <c r="U35" i="7"/>
  <c r="T35" i="7"/>
  <c r="U61" i="7"/>
  <c r="T61" i="7"/>
  <c r="U93" i="7"/>
  <c r="T93" i="7"/>
  <c r="U13" i="8"/>
  <c r="T13" i="8"/>
  <c r="U42" i="8"/>
  <c r="T42" i="8"/>
  <c r="U37" i="8"/>
  <c r="T37" i="8"/>
  <c r="U60" i="8"/>
  <c r="T60" i="8"/>
  <c r="U91" i="8"/>
  <c r="T91" i="8"/>
  <c r="Q55" i="9"/>
  <c r="U55" i="9" s="1"/>
  <c r="U11" i="10"/>
  <c r="T11" i="10"/>
  <c r="U14" i="11"/>
  <c r="T14" i="11"/>
  <c r="S87" i="11"/>
  <c r="U91" i="11"/>
  <c r="T91" i="11"/>
  <c r="T89" i="12"/>
  <c r="U89" i="12"/>
  <c r="U13" i="13"/>
  <c r="T13" i="13"/>
  <c r="U25" i="13"/>
  <c r="T25" i="13"/>
  <c r="U61" i="13"/>
  <c r="T61" i="13"/>
  <c r="P69" i="13"/>
  <c r="T69" i="13" s="1"/>
  <c r="T34" i="15"/>
  <c r="U34" i="15"/>
  <c r="U49" i="16"/>
  <c r="T49" i="16"/>
  <c r="T92" i="16"/>
  <c r="U92" i="16"/>
  <c r="U61" i="16"/>
  <c r="T61" i="16"/>
  <c r="U87" i="6"/>
  <c r="E87" i="6"/>
  <c r="E115" i="6" s="1"/>
  <c r="U115" i="6" s="1"/>
  <c r="T87" i="6"/>
  <c r="T42" i="7"/>
  <c r="U37" i="7"/>
  <c r="T37" i="7"/>
  <c r="U55" i="7"/>
  <c r="T55" i="7"/>
  <c r="U45" i="7"/>
  <c r="U48" i="11"/>
  <c r="T48" i="11"/>
  <c r="T52" i="12"/>
  <c r="U52" i="12"/>
  <c r="U44" i="17"/>
  <c r="T44" i="17"/>
  <c r="T9" i="1"/>
  <c r="T26" i="1"/>
  <c r="U26" i="1"/>
  <c r="T53" i="1"/>
  <c r="T37" i="2"/>
  <c r="U68" i="2"/>
  <c r="U9" i="1"/>
  <c r="T16" i="1"/>
  <c r="T20" i="1"/>
  <c r="T65" i="1"/>
  <c r="T72" i="1"/>
  <c r="T94" i="1"/>
  <c r="U75" i="2"/>
  <c r="T75" i="2"/>
  <c r="U17" i="2"/>
  <c r="T17" i="2"/>
  <c r="T14" i="2"/>
  <c r="U15" i="2"/>
  <c r="T25" i="2"/>
  <c r="T47" i="2"/>
  <c r="U48" i="2"/>
  <c r="T58" i="2"/>
  <c r="U59" i="2"/>
  <c r="T67" i="2"/>
  <c r="T94" i="2"/>
  <c r="U75" i="3"/>
  <c r="U69" i="3"/>
  <c r="U17" i="3"/>
  <c r="T17" i="3"/>
  <c r="T14" i="3"/>
  <c r="T25" i="3"/>
  <c r="T30" i="3"/>
  <c r="U37" i="3"/>
  <c r="T47" i="3"/>
  <c r="T58" i="3"/>
  <c r="T67" i="3"/>
  <c r="U87" i="3"/>
  <c r="E87" i="3"/>
  <c r="E115" i="3" s="1"/>
  <c r="T115" i="3" s="1"/>
  <c r="T87" i="3"/>
  <c r="T92" i="3"/>
  <c r="U11" i="4"/>
  <c r="T20" i="4"/>
  <c r="T30" i="4"/>
  <c r="T44" i="4"/>
  <c r="U51" i="4"/>
  <c r="T60" i="4"/>
  <c r="U68" i="4"/>
  <c r="T68" i="4"/>
  <c r="T63" i="4"/>
  <c r="T71" i="4"/>
  <c r="U88" i="4"/>
  <c r="T94" i="4"/>
  <c r="T12" i="5"/>
  <c r="T20" i="5"/>
  <c r="P32" i="5"/>
  <c r="T34" i="5"/>
  <c r="U37" i="5"/>
  <c r="T45" i="5"/>
  <c r="T51" i="5"/>
  <c r="T92" i="5"/>
  <c r="T10" i="6"/>
  <c r="U19" i="6"/>
  <c r="T25" i="6"/>
  <c r="T29" i="6"/>
  <c r="T38" i="6"/>
  <c r="T47" i="6"/>
  <c r="T53" i="6"/>
  <c r="T57" i="6"/>
  <c r="T88" i="6"/>
  <c r="T95" i="6"/>
  <c r="T13" i="7"/>
  <c r="T45" i="7"/>
  <c r="T53" i="7"/>
  <c r="P61" i="7"/>
  <c r="U64" i="7"/>
  <c r="T64" i="7"/>
  <c r="T71" i="7"/>
  <c r="Q75" i="7"/>
  <c r="U75" i="7" s="1"/>
  <c r="U89" i="7"/>
  <c r="T89" i="7"/>
  <c r="U75" i="8"/>
  <c r="T75" i="8"/>
  <c r="U69" i="8"/>
  <c r="U17" i="8"/>
  <c r="T17" i="8"/>
  <c r="U9" i="8"/>
  <c r="T9" i="8"/>
  <c r="U32" i="8"/>
  <c r="T32" i="8"/>
  <c r="U48" i="8"/>
  <c r="T48" i="8"/>
  <c r="P69" i="8"/>
  <c r="T69" i="8" s="1"/>
  <c r="U45" i="9"/>
  <c r="T45" i="9"/>
  <c r="P61" i="9"/>
  <c r="U64" i="9"/>
  <c r="T64" i="9"/>
  <c r="Q69" i="9"/>
  <c r="U69" i="9" s="1"/>
  <c r="P73" i="9"/>
  <c r="U23" i="10"/>
  <c r="T23" i="10"/>
  <c r="U26" i="10"/>
  <c r="T26" i="10"/>
  <c r="U50" i="10"/>
  <c r="T50" i="10"/>
  <c r="U53" i="10"/>
  <c r="U61" i="10"/>
  <c r="T61" i="10"/>
  <c r="P32" i="11"/>
  <c r="T32" i="11" s="1"/>
  <c r="P26" i="12"/>
  <c r="T26" i="12" s="1"/>
  <c r="P35" i="12"/>
  <c r="T35" i="12" s="1"/>
  <c r="U55" i="12"/>
  <c r="T55" i="12"/>
  <c r="U45" i="12"/>
  <c r="T45" i="12"/>
  <c r="U61" i="12"/>
  <c r="T61" i="12"/>
  <c r="P69" i="12"/>
  <c r="T69" i="12" s="1"/>
  <c r="U73" i="12"/>
  <c r="T73" i="12"/>
  <c r="U74" i="12"/>
  <c r="T74" i="12"/>
  <c r="T71" i="12"/>
  <c r="U71" i="12"/>
  <c r="R74" i="12"/>
  <c r="Q75" i="12"/>
  <c r="U75" i="12" s="1"/>
  <c r="U28" i="13"/>
  <c r="T28" i="13"/>
  <c r="T35" i="13"/>
  <c r="P55" i="13"/>
  <c r="U26" i="14"/>
  <c r="T26" i="14"/>
  <c r="P35" i="14"/>
  <c r="P42" i="14"/>
  <c r="T61" i="14"/>
  <c r="U41" i="15"/>
  <c r="T41" i="15"/>
  <c r="Q68" i="16"/>
  <c r="S87" i="16"/>
  <c r="T23" i="17"/>
  <c r="U23" i="17"/>
  <c r="U61" i="17"/>
  <c r="T61" i="17"/>
  <c r="T35" i="18"/>
  <c r="U55" i="1"/>
  <c r="U61" i="3"/>
  <c r="T61" i="3"/>
  <c r="U42" i="4"/>
  <c r="T42" i="4"/>
  <c r="U74" i="6"/>
  <c r="T74" i="6"/>
  <c r="U73" i="6"/>
  <c r="T73" i="6"/>
  <c r="U59" i="8"/>
  <c r="T59" i="8"/>
  <c r="U94" i="10"/>
  <c r="T94" i="10"/>
  <c r="P115" i="14"/>
  <c r="P114" i="14"/>
  <c r="U23" i="7"/>
  <c r="T23" i="7"/>
  <c r="U60" i="12"/>
  <c r="T60" i="12"/>
  <c r="T21" i="1"/>
  <c r="T40" i="1"/>
  <c r="T95" i="1"/>
  <c r="T39" i="1"/>
  <c r="T44" i="1"/>
  <c r="U45" i="1"/>
  <c r="T52" i="1"/>
  <c r="T30" i="2"/>
  <c r="U37" i="2"/>
  <c r="T71" i="1"/>
  <c r="U87" i="1"/>
  <c r="E87" i="1"/>
  <c r="E115" i="1" s="1"/>
  <c r="U115" i="1" s="1"/>
  <c r="T87" i="1"/>
  <c r="U87" i="2"/>
  <c r="E87" i="2"/>
  <c r="E115" i="2" s="1"/>
  <c r="U115" i="2" s="1"/>
  <c r="T87" i="2"/>
  <c r="P87" i="3"/>
  <c r="U55" i="4"/>
  <c r="T55" i="4"/>
  <c r="E68" i="4"/>
  <c r="U71" i="4"/>
  <c r="U45" i="5"/>
  <c r="U68" i="5"/>
  <c r="T68" i="5"/>
  <c r="S75" i="5"/>
  <c r="U87" i="5"/>
  <c r="E87" i="5"/>
  <c r="E115" i="5" s="1"/>
  <c r="U115" i="5" s="1"/>
  <c r="T87" i="5"/>
  <c r="T88" i="5"/>
  <c r="Q17" i="6"/>
  <c r="T63" i="6"/>
  <c r="E74" i="6"/>
  <c r="U88" i="6"/>
  <c r="T28" i="7"/>
  <c r="Q32" i="7"/>
  <c r="U34" i="7"/>
  <c r="T34" i="7"/>
  <c r="T46" i="7"/>
  <c r="U59" i="7"/>
  <c r="T59" i="7"/>
  <c r="Q61" i="7"/>
  <c r="P69" i="7"/>
  <c r="U26" i="8"/>
  <c r="T26" i="8"/>
  <c r="P74" i="8"/>
  <c r="U22" i="9"/>
  <c r="T22" i="9"/>
  <c r="Q35" i="9"/>
  <c r="U35" i="9" s="1"/>
  <c r="U41" i="9"/>
  <c r="T41" i="9"/>
  <c r="U52" i="9"/>
  <c r="T52" i="9"/>
  <c r="Q61" i="9"/>
  <c r="P68" i="9"/>
  <c r="U74" i="9"/>
  <c r="T74" i="9"/>
  <c r="U73" i="9"/>
  <c r="T73" i="9"/>
  <c r="U71" i="9"/>
  <c r="T71" i="9"/>
  <c r="Q73" i="9"/>
  <c r="P75" i="9"/>
  <c r="S87" i="9"/>
  <c r="U91" i="9"/>
  <c r="T91" i="9"/>
  <c r="P32" i="10"/>
  <c r="Q87" i="10"/>
  <c r="Q26" i="11"/>
  <c r="P74" i="11"/>
  <c r="T75" i="12"/>
  <c r="U69" i="12"/>
  <c r="U17" i="12"/>
  <c r="T17" i="12"/>
  <c r="U9" i="12"/>
  <c r="T9" i="12"/>
  <c r="U15" i="12"/>
  <c r="T15" i="12"/>
  <c r="Q26" i="12"/>
  <c r="U26" i="12" s="1"/>
  <c r="Q35" i="12"/>
  <c r="U35" i="12" s="1"/>
  <c r="T42" i="12"/>
  <c r="U42" i="12"/>
  <c r="U37" i="12"/>
  <c r="T37" i="12"/>
  <c r="Q73" i="12"/>
  <c r="P32" i="13"/>
  <c r="T34" i="13"/>
  <c r="U34" i="13"/>
  <c r="T48" i="13"/>
  <c r="U48" i="13"/>
  <c r="U37" i="14"/>
  <c r="U48" i="14"/>
  <c r="T48" i="14"/>
  <c r="P35" i="15"/>
  <c r="T35" i="15" s="1"/>
  <c r="U37" i="15"/>
  <c r="P42" i="15"/>
  <c r="U49" i="15"/>
  <c r="T49" i="15"/>
  <c r="U54" i="15"/>
  <c r="T54" i="15"/>
  <c r="U61" i="15"/>
  <c r="T61" i="15"/>
  <c r="P69" i="15"/>
  <c r="T69" i="15" s="1"/>
  <c r="U72" i="15"/>
  <c r="T72" i="15"/>
  <c r="U93" i="15"/>
  <c r="T93" i="15"/>
  <c r="U10" i="16"/>
  <c r="T10" i="16"/>
  <c r="U95" i="17"/>
  <c r="T95" i="17"/>
  <c r="U68" i="7"/>
  <c r="T68" i="7"/>
  <c r="U87" i="7"/>
  <c r="E87" i="7"/>
  <c r="E115" i="7" s="1"/>
  <c r="U115" i="7" s="1"/>
  <c r="T87" i="7"/>
  <c r="T41" i="8"/>
  <c r="T44" i="8"/>
  <c r="T52" i="8"/>
  <c r="T64" i="8"/>
  <c r="T95" i="8"/>
  <c r="T15" i="9"/>
  <c r="T31" i="9"/>
  <c r="T34" i="9"/>
  <c r="T37" i="9"/>
  <c r="T48" i="9"/>
  <c r="T59" i="9"/>
  <c r="U68" i="9"/>
  <c r="T68" i="9"/>
  <c r="T95" i="9"/>
  <c r="T15" i="10"/>
  <c r="T29" i="10"/>
  <c r="T46" i="10"/>
  <c r="T54" i="10"/>
  <c r="T57" i="10"/>
  <c r="T66" i="10"/>
  <c r="T71" i="10"/>
  <c r="S87" i="10"/>
  <c r="T89" i="10"/>
  <c r="T9" i="11"/>
  <c r="T20" i="11"/>
  <c r="T29" i="11"/>
  <c r="T41" i="11"/>
  <c r="T59" i="11"/>
  <c r="T66" i="11"/>
  <c r="T94" i="11"/>
  <c r="U13" i="12"/>
  <c r="T22" i="12"/>
  <c r="T29" i="12"/>
  <c r="U32" i="12"/>
  <c r="T32" i="12"/>
  <c r="U41" i="12"/>
  <c r="T48" i="12"/>
  <c r="T54" i="12"/>
  <c r="U64" i="12"/>
  <c r="T30" i="13"/>
  <c r="T45" i="13"/>
  <c r="T50" i="13"/>
  <c r="T58" i="13"/>
  <c r="T65" i="13"/>
  <c r="T72" i="13"/>
  <c r="U87" i="13"/>
  <c r="E87" i="13"/>
  <c r="E115" i="13" s="1"/>
  <c r="U115" i="13" s="1"/>
  <c r="T87" i="13"/>
  <c r="U91" i="13"/>
  <c r="T15" i="14"/>
  <c r="T38" i="14"/>
  <c r="U44" i="14"/>
  <c r="U64" i="14"/>
  <c r="U74" i="14"/>
  <c r="T74" i="14"/>
  <c r="U73" i="14"/>
  <c r="T73" i="14"/>
  <c r="T71" i="14"/>
  <c r="R87" i="14"/>
  <c r="T95" i="14"/>
  <c r="T21" i="15"/>
  <c r="T29" i="15"/>
  <c r="T38" i="15"/>
  <c r="U74" i="15"/>
  <c r="T74" i="15"/>
  <c r="U73" i="15"/>
  <c r="T73" i="15"/>
  <c r="U91" i="15"/>
  <c r="U75" i="16"/>
  <c r="U69" i="16"/>
  <c r="U17" i="16"/>
  <c r="T17" i="16"/>
  <c r="T31" i="16"/>
  <c r="U52" i="16"/>
  <c r="T52" i="16"/>
  <c r="T50" i="17"/>
  <c r="U52" i="17"/>
  <c r="T52" i="17"/>
  <c r="T24" i="18"/>
  <c r="U30" i="18"/>
  <c r="T30" i="18"/>
  <c r="P69" i="18"/>
  <c r="T69" i="18" s="1"/>
  <c r="Q73" i="18"/>
  <c r="U51" i="19"/>
  <c r="T51" i="19"/>
  <c r="U35" i="20"/>
  <c r="T35" i="20"/>
  <c r="Q61" i="20"/>
  <c r="T10" i="21"/>
  <c r="U10" i="21"/>
  <c r="U16" i="22"/>
  <c r="T16" i="22"/>
  <c r="U35" i="27"/>
  <c r="T35" i="27"/>
  <c r="U61" i="30"/>
  <c r="T61" i="30"/>
  <c r="P87" i="7"/>
  <c r="T51" i="8"/>
  <c r="T63" i="8"/>
  <c r="U73" i="8"/>
  <c r="T73" i="8"/>
  <c r="U74" i="8"/>
  <c r="T74" i="8"/>
  <c r="T94" i="8"/>
  <c r="T75" i="9"/>
  <c r="T17" i="9"/>
  <c r="U17" i="9"/>
  <c r="T14" i="9"/>
  <c r="T25" i="9"/>
  <c r="T30" i="9"/>
  <c r="T47" i="9"/>
  <c r="T58" i="9"/>
  <c r="T67" i="9"/>
  <c r="T94" i="9"/>
  <c r="U75" i="10"/>
  <c r="T75" i="10"/>
  <c r="T69" i="10"/>
  <c r="U17" i="10"/>
  <c r="T17" i="10"/>
  <c r="T14" i="10"/>
  <c r="T25" i="10"/>
  <c r="T28" i="10"/>
  <c r="U42" i="10"/>
  <c r="T42" i="10"/>
  <c r="T45" i="10"/>
  <c r="T53" i="10"/>
  <c r="T65" i="10"/>
  <c r="T88" i="10"/>
  <c r="T96" i="10"/>
  <c r="T16" i="11"/>
  <c r="T19" i="11"/>
  <c r="U42" i="11"/>
  <c r="T42" i="11"/>
  <c r="U50" i="11"/>
  <c r="T58" i="11"/>
  <c r="T12" i="12"/>
  <c r="T21" i="12"/>
  <c r="T40" i="12"/>
  <c r="P61" i="12"/>
  <c r="T63" i="12"/>
  <c r="Q74" i="12"/>
  <c r="U87" i="12"/>
  <c r="E87" i="12"/>
  <c r="E115" i="12" s="1"/>
  <c r="T87" i="12"/>
  <c r="U88" i="12"/>
  <c r="T91" i="12"/>
  <c r="U15" i="13"/>
  <c r="R17" i="13"/>
  <c r="T44" i="13"/>
  <c r="T64" i="13"/>
  <c r="P87" i="13"/>
  <c r="U22" i="14"/>
  <c r="T37" i="14"/>
  <c r="U50" i="14"/>
  <c r="T57" i="14"/>
  <c r="P75" i="14"/>
  <c r="T75" i="14" s="1"/>
  <c r="U75" i="15"/>
  <c r="T75" i="15"/>
  <c r="U69" i="15"/>
  <c r="U17" i="15"/>
  <c r="T9" i="15"/>
  <c r="R87" i="15"/>
  <c r="U92" i="15"/>
  <c r="T92" i="15"/>
  <c r="U13" i="16"/>
  <c r="T13" i="16"/>
  <c r="U26" i="16"/>
  <c r="T26" i="16"/>
  <c r="S26" i="16"/>
  <c r="U35" i="16"/>
  <c r="T35" i="16"/>
  <c r="T42" i="16"/>
  <c r="S42" i="16"/>
  <c r="P61" i="16"/>
  <c r="U68" i="16"/>
  <c r="T68" i="16"/>
  <c r="U63" i="16"/>
  <c r="T63" i="16"/>
  <c r="U25" i="17"/>
  <c r="T25" i="17"/>
  <c r="P61" i="17"/>
  <c r="U64" i="17"/>
  <c r="T64" i="17"/>
  <c r="S69" i="17"/>
  <c r="R74" i="17"/>
  <c r="S17" i="18"/>
  <c r="Q61" i="18"/>
  <c r="Q69" i="18"/>
  <c r="U69" i="18" s="1"/>
  <c r="P75" i="18"/>
  <c r="T75" i="18" s="1"/>
  <c r="U21" i="19"/>
  <c r="T21" i="19"/>
  <c r="P73" i="19"/>
  <c r="U75" i="20"/>
  <c r="T75" i="20"/>
  <c r="U69" i="20"/>
  <c r="U17" i="20"/>
  <c r="T17" i="20"/>
  <c r="U9" i="20"/>
  <c r="T9" i="20"/>
  <c r="U34" i="20"/>
  <c r="T34" i="20"/>
  <c r="T32" i="21"/>
  <c r="U32" i="21"/>
  <c r="Q35" i="21"/>
  <c r="U35" i="21" s="1"/>
  <c r="U11" i="22"/>
  <c r="T11" i="22"/>
  <c r="P17" i="22"/>
  <c r="U47" i="22"/>
  <c r="T47" i="22"/>
  <c r="T51" i="22"/>
  <c r="U51" i="22"/>
  <c r="S69" i="23"/>
  <c r="Q69" i="23"/>
  <c r="U69" i="23" s="1"/>
  <c r="U61" i="24"/>
  <c r="Q87" i="3"/>
  <c r="U74" i="5"/>
  <c r="T74" i="5"/>
  <c r="U73" i="5"/>
  <c r="T73" i="5"/>
  <c r="U69" i="7"/>
  <c r="T75" i="7"/>
  <c r="U17" i="7"/>
  <c r="T17" i="7"/>
  <c r="T69" i="7"/>
  <c r="Q87" i="7"/>
  <c r="U55" i="8"/>
  <c r="T55" i="8"/>
  <c r="U87" i="8"/>
  <c r="E87" i="8"/>
  <c r="E115" i="8" s="1"/>
  <c r="T87" i="8"/>
  <c r="U87" i="9"/>
  <c r="E87" i="9"/>
  <c r="E115" i="9" s="1"/>
  <c r="U115" i="9" s="1"/>
  <c r="T87" i="9"/>
  <c r="T40" i="11"/>
  <c r="E69" i="11"/>
  <c r="U74" i="11"/>
  <c r="T74" i="11"/>
  <c r="U73" i="11"/>
  <c r="T73" i="11"/>
  <c r="U93" i="11"/>
  <c r="T28" i="12"/>
  <c r="T53" i="12"/>
  <c r="P87" i="12"/>
  <c r="U20" i="13"/>
  <c r="U29" i="13"/>
  <c r="Q35" i="13"/>
  <c r="U35" i="13" s="1"/>
  <c r="U57" i="13"/>
  <c r="R73" i="13"/>
  <c r="T90" i="13"/>
  <c r="U10" i="14"/>
  <c r="Q42" i="14"/>
  <c r="U11" i="15"/>
  <c r="U20" i="15"/>
  <c r="U60" i="15"/>
  <c r="T60" i="15"/>
  <c r="S87" i="15"/>
  <c r="E32" i="16"/>
  <c r="U41" i="16"/>
  <c r="T41" i="16"/>
  <c r="U50" i="16"/>
  <c r="Q61" i="16"/>
  <c r="U94" i="16"/>
  <c r="T94" i="16"/>
  <c r="T35" i="17"/>
  <c r="U35" i="17"/>
  <c r="R42" i="17"/>
  <c r="Q61" i="17"/>
  <c r="S74" i="17"/>
  <c r="T41" i="18"/>
  <c r="U47" i="18"/>
  <c r="T47" i="18"/>
  <c r="R55" i="18"/>
  <c r="Q75" i="18"/>
  <c r="U75" i="18" s="1"/>
  <c r="P75" i="19"/>
  <c r="T75" i="19" s="1"/>
  <c r="Q32" i="20"/>
  <c r="U49" i="23"/>
  <c r="T49" i="23"/>
  <c r="U51" i="24"/>
  <c r="T51" i="24"/>
  <c r="U96" i="28"/>
  <c r="T96" i="28"/>
  <c r="P87" i="8"/>
  <c r="U42" i="9"/>
  <c r="T42" i="9"/>
  <c r="U61" i="9"/>
  <c r="T61" i="9"/>
  <c r="P87" i="9"/>
  <c r="U74" i="10"/>
  <c r="T74" i="10"/>
  <c r="U73" i="10"/>
  <c r="T73" i="10"/>
  <c r="U75" i="11"/>
  <c r="U69" i="11"/>
  <c r="U17" i="11"/>
  <c r="T17" i="11"/>
  <c r="U61" i="11"/>
  <c r="T61" i="11"/>
  <c r="P87" i="11"/>
  <c r="Q87" i="12"/>
  <c r="P26" i="13"/>
  <c r="T26" i="13" s="1"/>
  <c r="U42" i="13"/>
  <c r="T42" i="13"/>
  <c r="T37" i="13"/>
  <c r="U55" i="13"/>
  <c r="T55" i="13"/>
  <c r="Q55" i="13"/>
  <c r="P68" i="13"/>
  <c r="Q69" i="13"/>
  <c r="U69" i="13" s="1"/>
  <c r="R87" i="13"/>
  <c r="P61" i="14"/>
  <c r="Q74" i="14"/>
  <c r="P17" i="15"/>
  <c r="T17" i="15" s="1"/>
  <c r="Q35" i="15"/>
  <c r="U35" i="15" s="1"/>
  <c r="P73" i="15"/>
  <c r="U24" i="16"/>
  <c r="T24" i="16"/>
  <c r="U51" i="16"/>
  <c r="T51" i="16"/>
  <c r="U14" i="17"/>
  <c r="T14" i="17"/>
  <c r="P26" i="17"/>
  <c r="T26" i="17" s="1"/>
  <c r="U28" i="17"/>
  <c r="T28" i="17"/>
  <c r="T32" i="17"/>
  <c r="U32" i="17"/>
  <c r="U68" i="17"/>
  <c r="T68" i="17"/>
  <c r="T63" i="17"/>
  <c r="P75" i="17"/>
  <c r="T75" i="17" s="1"/>
  <c r="U87" i="17"/>
  <c r="E87" i="17"/>
  <c r="E115" i="17" s="1"/>
  <c r="U115" i="17" s="1"/>
  <c r="T87" i="17"/>
  <c r="U88" i="17"/>
  <c r="T88" i="17"/>
  <c r="U16" i="18"/>
  <c r="T16" i="18"/>
  <c r="Q35" i="18"/>
  <c r="U35" i="18" s="1"/>
  <c r="U67" i="18"/>
  <c r="T67" i="18"/>
  <c r="P115" i="18"/>
  <c r="P114" i="18"/>
  <c r="U32" i="19"/>
  <c r="T32" i="19"/>
  <c r="P61" i="19"/>
  <c r="U68" i="19"/>
  <c r="T68" i="19"/>
  <c r="U63" i="19"/>
  <c r="T63" i="19"/>
  <c r="T16" i="20"/>
  <c r="U16" i="20"/>
  <c r="S74" i="20"/>
  <c r="Q74" i="20"/>
  <c r="U51" i="21"/>
  <c r="T51" i="21"/>
  <c r="U94" i="21"/>
  <c r="T94" i="21"/>
  <c r="P61" i="22"/>
  <c r="U72" i="22"/>
  <c r="T72" i="22"/>
  <c r="U44" i="23"/>
  <c r="T44" i="23"/>
  <c r="S87" i="7"/>
  <c r="U68" i="8"/>
  <c r="T68" i="8"/>
  <c r="Q87" i="8"/>
  <c r="Q87" i="9"/>
  <c r="U55" i="10"/>
  <c r="T55" i="10"/>
  <c r="U87" i="10"/>
  <c r="E87" i="10"/>
  <c r="E115" i="10" s="1"/>
  <c r="U115" i="10" s="1"/>
  <c r="T87" i="10"/>
  <c r="Q87" i="11"/>
  <c r="U68" i="12"/>
  <c r="T68" i="12"/>
  <c r="R87" i="12"/>
  <c r="U75" i="13"/>
  <c r="U17" i="13"/>
  <c r="T9" i="13"/>
  <c r="U75" i="14"/>
  <c r="U69" i="14"/>
  <c r="T69" i="14"/>
  <c r="U17" i="14"/>
  <c r="T17" i="14"/>
  <c r="T9" i="14"/>
  <c r="E35" i="14"/>
  <c r="U42" i="14"/>
  <c r="T42" i="14"/>
  <c r="U12" i="16"/>
  <c r="T12" i="16"/>
  <c r="U24" i="17"/>
  <c r="T24" i="17"/>
  <c r="Q26" i="17"/>
  <c r="U26" i="17" s="1"/>
  <c r="U41" i="17"/>
  <c r="T41" i="17"/>
  <c r="U55" i="17"/>
  <c r="T55" i="17"/>
  <c r="U45" i="17"/>
  <c r="T45" i="17"/>
  <c r="Q75" i="17"/>
  <c r="U75" i="17" s="1"/>
  <c r="P87" i="17"/>
  <c r="U96" i="17"/>
  <c r="T96" i="17"/>
  <c r="P17" i="18"/>
  <c r="U19" i="18"/>
  <c r="T19" i="18"/>
  <c r="P26" i="18"/>
  <c r="T26" i="18" s="1"/>
  <c r="U32" i="18"/>
  <c r="T32" i="18"/>
  <c r="U58" i="18"/>
  <c r="T58" i="18"/>
  <c r="P68" i="18"/>
  <c r="R69" i="18"/>
  <c r="S73" i="18"/>
  <c r="Q74" i="18"/>
  <c r="Q35" i="20"/>
  <c r="T55" i="20"/>
  <c r="U55" i="20"/>
  <c r="U45" i="20"/>
  <c r="T45" i="20"/>
  <c r="P68" i="20"/>
  <c r="T35" i="21"/>
  <c r="U21" i="26"/>
  <c r="T21" i="26"/>
  <c r="T63" i="7"/>
  <c r="T88" i="7"/>
  <c r="R87" i="8"/>
  <c r="T63" i="9"/>
  <c r="R87" i="9"/>
  <c r="P87" i="10"/>
  <c r="E55" i="11"/>
  <c r="R87" i="11"/>
  <c r="S74" i="12"/>
  <c r="U95" i="12"/>
  <c r="P17" i="13"/>
  <c r="T17" i="13" s="1"/>
  <c r="Q32" i="13"/>
  <c r="T47" i="13"/>
  <c r="T67" i="13"/>
  <c r="U74" i="13"/>
  <c r="T74" i="13"/>
  <c r="U73" i="13"/>
  <c r="T73" i="13"/>
  <c r="T71" i="13"/>
  <c r="P75" i="13"/>
  <c r="T75" i="13" s="1"/>
  <c r="T88" i="13"/>
  <c r="U11" i="14"/>
  <c r="U20" i="14"/>
  <c r="E32" i="14"/>
  <c r="T40" i="14"/>
  <c r="U52" i="14"/>
  <c r="U68" i="14"/>
  <c r="T68" i="14"/>
  <c r="U63" i="14"/>
  <c r="U71" i="14"/>
  <c r="R75" i="14"/>
  <c r="U87" i="14"/>
  <c r="E87" i="14"/>
  <c r="E115" i="14" s="1"/>
  <c r="T87" i="14"/>
  <c r="U91" i="14"/>
  <c r="Q32" i="15"/>
  <c r="U42" i="15"/>
  <c r="T42" i="15"/>
  <c r="T37" i="15"/>
  <c r="E42" i="15"/>
  <c r="U48" i="15"/>
  <c r="P68" i="15"/>
  <c r="T71" i="15"/>
  <c r="T9" i="16"/>
  <c r="U22" i="16"/>
  <c r="U40" i="16"/>
  <c r="T40" i="16"/>
  <c r="Q42" i="16"/>
  <c r="U42" i="16" s="1"/>
  <c r="U44" i="16"/>
  <c r="T44" i="16"/>
  <c r="U60" i="16"/>
  <c r="Q87" i="16"/>
  <c r="U93" i="16"/>
  <c r="T93" i="16"/>
  <c r="U12" i="17"/>
  <c r="S17" i="17"/>
  <c r="U53" i="17"/>
  <c r="T53" i="17"/>
  <c r="Q55" i="17"/>
  <c r="Q69" i="17"/>
  <c r="U69" i="17" s="1"/>
  <c r="U71" i="17"/>
  <c r="Q87" i="17"/>
  <c r="Q17" i="18"/>
  <c r="Q26" i="18"/>
  <c r="U26" i="18" s="1"/>
  <c r="U46" i="18"/>
  <c r="Q68" i="18"/>
  <c r="U90" i="18"/>
  <c r="T90" i="18"/>
  <c r="U10" i="19"/>
  <c r="T10" i="19"/>
  <c r="P17" i="19"/>
  <c r="T17" i="19" s="1"/>
  <c r="Q55" i="19"/>
  <c r="U32" i="20"/>
  <c r="T32" i="20"/>
  <c r="U67" i="22"/>
  <c r="T67" i="22"/>
  <c r="T30" i="23"/>
  <c r="U30" i="23"/>
  <c r="U35" i="23"/>
  <c r="T35" i="23"/>
  <c r="P42" i="24"/>
  <c r="U30" i="25"/>
  <c r="T30" i="25"/>
  <c r="U47" i="25"/>
  <c r="T47" i="25"/>
  <c r="Q115" i="27"/>
  <c r="Q114" i="27"/>
  <c r="U74" i="18"/>
  <c r="T74" i="18"/>
  <c r="U73" i="18"/>
  <c r="T73" i="18"/>
  <c r="U75" i="19"/>
  <c r="U69" i="19"/>
  <c r="T69" i="19"/>
  <c r="U17" i="19"/>
  <c r="P55" i="20"/>
  <c r="P74" i="20"/>
  <c r="U75" i="21"/>
  <c r="U69" i="21"/>
  <c r="T17" i="21"/>
  <c r="U17" i="21"/>
  <c r="U68" i="21"/>
  <c r="T68" i="21"/>
  <c r="U63" i="21"/>
  <c r="U87" i="21"/>
  <c r="E87" i="21"/>
  <c r="E115" i="21" s="1"/>
  <c r="T87" i="21"/>
  <c r="U88" i="21"/>
  <c r="U68" i="23"/>
  <c r="T68" i="23"/>
  <c r="U63" i="23"/>
  <c r="T63" i="23"/>
  <c r="Q87" i="23"/>
  <c r="U35" i="24"/>
  <c r="T35" i="24"/>
  <c r="U40" i="24"/>
  <c r="T40" i="24"/>
  <c r="U67" i="25"/>
  <c r="T67" i="25"/>
  <c r="T35" i="26"/>
  <c r="U23" i="27"/>
  <c r="T23" i="27"/>
  <c r="U35" i="28"/>
  <c r="T35" i="28"/>
  <c r="U44" i="28"/>
  <c r="T44" i="28"/>
  <c r="T66" i="28"/>
  <c r="U66" i="28"/>
  <c r="T35" i="29"/>
  <c r="U35" i="29"/>
  <c r="U55" i="18"/>
  <c r="T55" i="18"/>
  <c r="U87" i="18"/>
  <c r="E87" i="18"/>
  <c r="E115" i="18" s="1"/>
  <c r="U115" i="18" s="1"/>
  <c r="T87" i="18"/>
  <c r="U87" i="19"/>
  <c r="E87" i="19"/>
  <c r="E115" i="19" s="1"/>
  <c r="U115" i="19" s="1"/>
  <c r="T87" i="19"/>
  <c r="Q73" i="20"/>
  <c r="E55" i="21"/>
  <c r="E75" i="22"/>
  <c r="Q87" i="22"/>
  <c r="U58" i="25"/>
  <c r="T58" i="25"/>
  <c r="U92" i="26"/>
  <c r="T92" i="26"/>
  <c r="U32" i="27"/>
  <c r="T32" i="27"/>
  <c r="Q69" i="27"/>
  <c r="U69" i="27" s="1"/>
  <c r="Q74" i="27"/>
  <c r="R75" i="27"/>
  <c r="P17" i="28"/>
  <c r="S87" i="28"/>
  <c r="P73" i="29"/>
  <c r="U39" i="30"/>
  <c r="T39" i="30"/>
  <c r="U42" i="19"/>
  <c r="T42" i="19"/>
  <c r="U61" i="19"/>
  <c r="T61" i="19"/>
  <c r="P87" i="19"/>
  <c r="Q87" i="21"/>
  <c r="U75" i="22"/>
  <c r="U69" i="22"/>
  <c r="T69" i="22"/>
  <c r="U17" i="22"/>
  <c r="T17" i="22"/>
  <c r="U26" i="22"/>
  <c r="U55" i="22"/>
  <c r="T55" i="22"/>
  <c r="U61" i="22"/>
  <c r="T61" i="22"/>
  <c r="T26" i="24"/>
  <c r="U32" i="24"/>
  <c r="T32" i="24"/>
  <c r="U50" i="24"/>
  <c r="T50" i="24"/>
  <c r="U68" i="24"/>
  <c r="T68" i="24"/>
  <c r="U63" i="24"/>
  <c r="T63" i="24"/>
  <c r="U90" i="25"/>
  <c r="T90" i="25"/>
  <c r="U10" i="26"/>
  <c r="T10" i="26"/>
  <c r="U38" i="26"/>
  <c r="T38" i="26"/>
  <c r="U12" i="27"/>
  <c r="T12" i="27"/>
  <c r="U26" i="27"/>
  <c r="T26" i="27"/>
  <c r="Q55" i="27"/>
  <c r="T94" i="27"/>
  <c r="U94" i="27"/>
  <c r="T32" i="33"/>
  <c r="U32" i="33"/>
  <c r="S87" i="12"/>
  <c r="U68" i="13"/>
  <c r="T68" i="13"/>
  <c r="Q87" i="13"/>
  <c r="Q87" i="14"/>
  <c r="U55" i="15"/>
  <c r="T55" i="15"/>
  <c r="U87" i="15"/>
  <c r="E87" i="15"/>
  <c r="E115" i="15" s="1"/>
  <c r="U115" i="15" s="1"/>
  <c r="T87" i="15"/>
  <c r="T64" i="16"/>
  <c r="T95" i="16"/>
  <c r="T15" i="17"/>
  <c r="T29" i="17"/>
  <c r="T46" i="17"/>
  <c r="T54" i="17"/>
  <c r="T57" i="17"/>
  <c r="T66" i="17"/>
  <c r="T71" i="17"/>
  <c r="S87" i="17"/>
  <c r="T89" i="17"/>
  <c r="T9" i="18"/>
  <c r="T20" i="18"/>
  <c r="T31" i="18"/>
  <c r="T34" i="18"/>
  <c r="T37" i="18"/>
  <c r="T48" i="18"/>
  <c r="T59" i="18"/>
  <c r="U68" i="18"/>
  <c r="T68" i="18"/>
  <c r="Q87" i="18"/>
  <c r="T91" i="18"/>
  <c r="T11" i="19"/>
  <c r="T22" i="19"/>
  <c r="T41" i="19"/>
  <c r="T44" i="19"/>
  <c r="T52" i="19"/>
  <c r="T64" i="19"/>
  <c r="T71" i="19"/>
  <c r="Q87" i="19"/>
  <c r="T91" i="19"/>
  <c r="Q17" i="20"/>
  <c r="T24" i="20"/>
  <c r="T46" i="20"/>
  <c r="T52" i="20"/>
  <c r="T60" i="20"/>
  <c r="P69" i="20"/>
  <c r="T69" i="20" s="1"/>
  <c r="T71" i="20"/>
  <c r="T92" i="20"/>
  <c r="T25" i="21"/>
  <c r="U39" i="21"/>
  <c r="T46" i="21"/>
  <c r="T58" i="21"/>
  <c r="E61" i="21"/>
  <c r="T64" i="21"/>
  <c r="P69" i="21"/>
  <c r="T69" i="21" s="1"/>
  <c r="T89" i="21"/>
  <c r="P35" i="22"/>
  <c r="T35" i="22" s="1"/>
  <c r="U40" i="22"/>
  <c r="U14" i="23"/>
  <c r="U26" i="23"/>
  <c r="T26" i="23"/>
  <c r="Q68" i="23"/>
  <c r="U90" i="23"/>
  <c r="T90" i="23"/>
  <c r="U29" i="24"/>
  <c r="U39" i="24"/>
  <c r="T39" i="24"/>
  <c r="Q61" i="24"/>
  <c r="P74" i="24"/>
  <c r="U87" i="24"/>
  <c r="E87" i="24"/>
  <c r="E115" i="24" s="1"/>
  <c r="U115" i="24" s="1"/>
  <c r="T87" i="24"/>
  <c r="U88" i="24"/>
  <c r="T88" i="24"/>
  <c r="U96" i="24"/>
  <c r="T96" i="24"/>
  <c r="U16" i="25"/>
  <c r="T16" i="25"/>
  <c r="T32" i="25"/>
  <c r="U32" i="25"/>
  <c r="U61" i="25"/>
  <c r="T61" i="25"/>
  <c r="U72" i="25"/>
  <c r="T72" i="25"/>
  <c r="U61" i="26"/>
  <c r="T61" i="26"/>
  <c r="U32" i="28"/>
  <c r="T32" i="28"/>
  <c r="U13" i="29"/>
  <c r="T13" i="29"/>
  <c r="U91" i="32"/>
  <c r="T91" i="32"/>
  <c r="U19" i="34"/>
  <c r="T19" i="34"/>
  <c r="U35" i="34"/>
  <c r="U29" i="35"/>
  <c r="T29" i="35"/>
  <c r="U41" i="35"/>
  <c r="T41" i="35"/>
  <c r="P87" i="15"/>
  <c r="U73" i="16"/>
  <c r="T73" i="16"/>
  <c r="U74" i="16"/>
  <c r="T74" i="16"/>
  <c r="T69" i="17"/>
  <c r="U17" i="17"/>
  <c r="U42" i="17"/>
  <c r="T42" i="17"/>
  <c r="R87" i="18"/>
  <c r="R87" i="19"/>
  <c r="U68" i="20"/>
  <c r="T68" i="20"/>
  <c r="Q68" i="20"/>
  <c r="U87" i="20"/>
  <c r="E87" i="20"/>
  <c r="E115" i="20" s="1"/>
  <c r="U115" i="20" s="1"/>
  <c r="T87" i="20"/>
  <c r="T26" i="21"/>
  <c r="U26" i="21"/>
  <c r="R26" i="21"/>
  <c r="S87" i="21"/>
  <c r="U32" i="22"/>
  <c r="T32" i="22"/>
  <c r="U42" i="22"/>
  <c r="T42" i="22"/>
  <c r="U37" i="22"/>
  <c r="Q61" i="22"/>
  <c r="R73" i="22"/>
  <c r="U90" i="22"/>
  <c r="T90" i="22"/>
  <c r="U51" i="23"/>
  <c r="T51" i="23"/>
  <c r="U61" i="23"/>
  <c r="T61" i="23"/>
  <c r="U74" i="23"/>
  <c r="T74" i="23"/>
  <c r="U73" i="23"/>
  <c r="T73" i="23"/>
  <c r="U71" i="23"/>
  <c r="U21" i="24"/>
  <c r="T21" i="24"/>
  <c r="P35" i="24"/>
  <c r="Q55" i="24"/>
  <c r="P17" i="25"/>
  <c r="U19" i="25"/>
  <c r="T19" i="25"/>
  <c r="P73" i="25"/>
  <c r="P61" i="26"/>
  <c r="U61" i="27"/>
  <c r="T61" i="27"/>
  <c r="U15" i="30"/>
  <c r="T15" i="30"/>
  <c r="U72" i="32"/>
  <c r="T72" i="32"/>
  <c r="U15" i="35"/>
  <c r="T15" i="35"/>
  <c r="U55" i="11"/>
  <c r="T55" i="11"/>
  <c r="U87" i="11"/>
  <c r="E87" i="11"/>
  <c r="E115" i="11" s="1"/>
  <c r="U115" i="11" s="1"/>
  <c r="T87" i="11"/>
  <c r="S87" i="13"/>
  <c r="U55" i="14"/>
  <c r="T55" i="14"/>
  <c r="S87" i="14"/>
  <c r="U68" i="15"/>
  <c r="T68" i="15"/>
  <c r="Q87" i="15"/>
  <c r="U55" i="16"/>
  <c r="T55" i="16"/>
  <c r="U87" i="16"/>
  <c r="E87" i="16"/>
  <c r="E115" i="16" s="1"/>
  <c r="T115" i="16" s="1"/>
  <c r="T87" i="16"/>
  <c r="T15" i="18"/>
  <c r="T29" i="18"/>
  <c r="T46" i="18"/>
  <c r="T54" i="18"/>
  <c r="T57" i="18"/>
  <c r="T66" i="18"/>
  <c r="T71" i="18"/>
  <c r="S87" i="18"/>
  <c r="T89" i="18"/>
  <c r="T9" i="19"/>
  <c r="T20" i="19"/>
  <c r="T39" i="19"/>
  <c r="U55" i="19"/>
  <c r="T55" i="19"/>
  <c r="T50" i="19"/>
  <c r="S87" i="19"/>
  <c r="T89" i="19"/>
  <c r="T15" i="20"/>
  <c r="U42" i="20"/>
  <c r="T42" i="20"/>
  <c r="U37" i="20"/>
  <c r="T41" i="20"/>
  <c r="T44" i="20"/>
  <c r="T59" i="20"/>
  <c r="U67" i="20"/>
  <c r="P87" i="20"/>
  <c r="T91" i="20"/>
  <c r="T9" i="21"/>
  <c r="T23" i="21"/>
  <c r="T44" i="21"/>
  <c r="T57" i="21"/>
  <c r="T63" i="21"/>
  <c r="P75" i="21"/>
  <c r="T75" i="21" s="1"/>
  <c r="T88" i="21"/>
  <c r="E17" i="22"/>
  <c r="R17" i="22"/>
  <c r="T22" i="22"/>
  <c r="T28" i="22"/>
  <c r="T34" i="22"/>
  <c r="U68" i="22"/>
  <c r="T68" i="22"/>
  <c r="T63" i="22"/>
  <c r="P75" i="22"/>
  <c r="T75" i="22" s="1"/>
  <c r="T19" i="23"/>
  <c r="U21" i="23"/>
  <c r="T21" i="23"/>
  <c r="U58" i="23"/>
  <c r="U67" i="23"/>
  <c r="P74" i="23"/>
  <c r="T91" i="23"/>
  <c r="T96" i="23"/>
  <c r="U10" i="24"/>
  <c r="T10" i="24"/>
  <c r="P17" i="24"/>
  <c r="T38" i="24"/>
  <c r="Q69" i="24"/>
  <c r="U69" i="24" s="1"/>
  <c r="T35" i="25"/>
  <c r="U35" i="25"/>
  <c r="Q35" i="26"/>
  <c r="U35" i="26" s="1"/>
  <c r="U60" i="26"/>
  <c r="T60" i="26"/>
  <c r="U51" i="27"/>
  <c r="T51" i="27"/>
  <c r="S69" i="27"/>
  <c r="S74" i="27"/>
  <c r="P75" i="27"/>
  <c r="T75" i="27" s="1"/>
  <c r="U50" i="28"/>
  <c r="T50" i="28"/>
  <c r="T22" i="29"/>
  <c r="U22" i="29"/>
  <c r="T32" i="29"/>
  <c r="U32" i="29"/>
  <c r="P87" i="16"/>
  <c r="U74" i="17"/>
  <c r="T74" i="17"/>
  <c r="U73" i="17"/>
  <c r="T73" i="17"/>
  <c r="U17" i="18"/>
  <c r="T17" i="18"/>
  <c r="U42" i="18"/>
  <c r="T42" i="18"/>
  <c r="T45" i="18"/>
  <c r="U61" i="18"/>
  <c r="T61" i="18"/>
  <c r="U71" i="18"/>
  <c r="T88" i="18"/>
  <c r="U9" i="19"/>
  <c r="U74" i="19"/>
  <c r="T74" i="19"/>
  <c r="U73" i="19"/>
  <c r="T73" i="19"/>
  <c r="T88" i="19"/>
  <c r="U96" i="19"/>
  <c r="U26" i="20"/>
  <c r="T26" i="20"/>
  <c r="T31" i="20"/>
  <c r="R35" i="20"/>
  <c r="U73" i="20"/>
  <c r="T73" i="20"/>
  <c r="U74" i="20"/>
  <c r="T74" i="20"/>
  <c r="Q87" i="20"/>
  <c r="U9" i="21"/>
  <c r="T14" i="21"/>
  <c r="P42" i="21"/>
  <c r="T42" i="21" s="1"/>
  <c r="U50" i="21"/>
  <c r="Q68" i="21"/>
  <c r="P73" i="21"/>
  <c r="Q74" i="21"/>
  <c r="T23" i="22"/>
  <c r="P26" i="22"/>
  <c r="T26" i="22" s="1"/>
  <c r="P55" i="22"/>
  <c r="U58" i="22"/>
  <c r="T58" i="22"/>
  <c r="T91" i="22"/>
  <c r="U10" i="23"/>
  <c r="T10" i="23"/>
  <c r="P17" i="23"/>
  <c r="T17" i="23" s="1"/>
  <c r="U32" i="23"/>
  <c r="T32" i="23"/>
  <c r="U40" i="23"/>
  <c r="T40" i="23"/>
  <c r="P42" i="23"/>
  <c r="T52" i="23"/>
  <c r="E75" i="23"/>
  <c r="R75" i="23"/>
  <c r="U87" i="23"/>
  <c r="E87" i="23"/>
  <c r="E115" i="23" s="1"/>
  <c r="T115" i="23" s="1"/>
  <c r="T87" i="23"/>
  <c r="T22" i="24"/>
  <c r="Q26" i="24"/>
  <c r="U26" i="24" s="1"/>
  <c r="P32" i="24"/>
  <c r="U42" i="24"/>
  <c r="T42" i="24"/>
  <c r="Q68" i="24"/>
  <c r="U71" i="24"/>
  <c r="P73" i="24"/>
  <c r="R87" i="24"/>
  <c r="Q69" i="25"/>
  <c r="U69" i="25" s="1"/>
  <c r="P75" i="25"/>
  <c r="T75" i="25" s="1"/>
  <c r="U26" i="26"/>
  <c r="T26" i="26"/>
  <c r="U32" i="26"/>
  <c r="T32" i="26"/>
  <c r="U49" i="26"/>
  <c r="T49" i="26"/>
  <c r="P26" i="27"/>
  <c r="P61" i="27"/>
  <c r="U68" i="27"/>
  <c r="T68" i="27"/>
  <c r="U63" i="27"/>
  <c r="T63" i="27"/>
  <c r="U12" i="28"/>
  <c r="T12" i="28"/>
  <c r="U26" i="28"/>
  <c r="T26" i="28"/>
  <c r="U41" i="28"/>
  <c r="T41" i="28"/>
  <c r="U58" i="28"/>
  <c r="T58" i="28"/>
  <c r="U60" i="29"/>
  <c r="T60" i="29"/>
  <c r="U32" i="30"/>
  <c r="T32" i="30"/>
  <c r="U31" i="31"/>
  <c r="T31" i="31"/>
  <c r="U61" i="31"/>
  <c r="T61" i="31"/>
  <c r="U55" i="32"/>
  <c r="T55" i="32"/>
  <c r="U45" i="32"/>
  <c r="T45" i="32"/>
  <c r="U54" i="32"/>
  <c r="T54" i="32"/>
  <c r="U61" i="34"/>
  <c r="T61" i="34"/>
  <c r="P87" i="24"/>
  <c r="U74" i="25"/>
  <c r="T74" i="25"/>
  <c r="U73" i="25"/>
  <c r="T73" i="25"/>
  <c r="U75" i="26"/>
  <c r="U17" i="26"/>
  <c r="T17" i="26"/>
  <c r="U42" i="26"/>
  <c r="T42" i="26"/>
  <c r="R87" i="27"/>
  <c r="U40" i="29"/>
  <c r="T40" i="29"/>
  <c r="U64" i="29"/>
  <c r="T64" i="29"/>
  <c r="U74" i="29"/>
  <c r="T74" i="29"/>
  <c r="U73" i="29"/>
  <c r="T73" i="29"/>
  <c r="U71" i="29"/>
  <c r="T71" i="29"/>
  <c r="U87" i="29"/>
  <c r="E87" i="29"/>
  <c r="E115" i="29" s="1"/>
  <c r="U115" i="29" s="1"/>
  <c r="T87" i="29"/>
  <c r="T88" i="29"/>
  <c r="U10" i="31"/>
  <c r="T10" i="31"/>
  <c r="U38" i="31"/>
  <c r="T38" i="31"/>
  <c r="U50" i="33"/>
  <c r="T50" i="33"/>
  <c r="U87" i="33"/>
  <c r="E87" i="33"/>
  <c r="E115" i="33" s="1"/>
  <c r="U115" i="33" s="1"/>
  <c r="T87" i="33"/>
  <c r="U88" i="33"/>
  <c r="T88" i="33"/>
  <c r="U15" i="34"/>
  <c r="T15" i="34"/>
  <c r="U31" i="34"/>
  <c r="T31" i="34"/>
  <c r="U87" i="34"/>
  <c r="E87" i="34"/>
  <c r="E115" i="34" s="1"/>
  <c r="U115" i="34" s="1"/>
  <c r="T87" i="34"/>
  <c r="U88" i="34"/>
  <c r="T88" i="34"/>
  <c r="U44" i="35"/>
  <c r="T44" i="35"/>
  <c r="T26" i="36"/>
  <c r="U90" i="38"/>
  <c r="T90" i="38"/>
  <c r="U35" i="40"/>
  <c r="P87" i="21"/>
  <c r="U74" i="22"/>
  <c r="T74" i="22"/>
  <c r="U73" i="22"/>
  <c r="T73" i="22"/>
  <c r="U75" i="23"/>
  <c r="T75" i="23"/>
  <c r="U17" i="23"/>
  <c r="T69" i="23"/>
  <c r="U17" i="24"/>
  <c r="T17" i="24"/>
  <c r="Q87" i="24"/>
  <c r="U55" i="25"/>
  <c r="T55" i="25"/>
  <c r="U87" i="25"/>
  <c r="E87" i="25"/>
  <c r="E115" i="25" s="1"/>
  <c r="U115" i="25" s="1"/>
  <c r="T87" i="25"/>
  <c r="S87" i="27"/>
  <c r="Q69" i="28"/>
  <c r="U69" i="28" s="1"/>
  <c r="U11" i="29"/>
  <c r="T26" i="29"/>
  <c r="U26" i="29"/>
  <c r="U51" i="29"/>
  <c r="T51" i="29"/>
  <c r="Q61" i="29"/>
  <c r="Q74" i="29"/>
  <c r="P87" i="29"/>
  <c r="U75" i="30"/>
  <c r="U17" i="30"/>
  <c r="T17" i="30"/>
  <c r="U9" i="30"/>
  <c r="T9" i="30"/>
  <c r="P17" i="30"/>
  <c r="U20" i="30"/>
  <c r="T20" i="30"/>
  <c r="U50" i="30"/>
  <c r="T50" i="30"/>
  <c r="P75" i="30"/>
  <c r="T75" i="30" s="1"/>
  <c r="U89" i="30"/>
  <c r="T89" i="30"/>
  <c r="U20" i="31"/>
  <c r="T20" i="31"/>
  <c r="U34" i="31"/>
  <c r="T34" i="31"/>
  <c r="U49" i="31"/>
  <c r="T49" i="31"/>
  <c r="U91" i="31"/>
  <c r="T91" i="31"/>
  <c r="U12" i="32"/>
  <c r="T12" i="32"/>
  <c r="Q35" i="32"/>
  <c r="U35" i="32" s="1"/>
  <c r="U57" i="32"/>
  <c r="T57" i="32"/>
  <c r="E74" i="32"/>
  <c r="U39" i="33"/>
  <c r="T39" i="33"/>
  <c r="U61" i="33"/>
  <c r="T61" i="33"/>
  <c r="Q69" i="33"/>
  <c r="U69" i="33" s="1"/>
  <c r="P115" i="33"/>
  <c r="P114" i="33"/>
  <c r="U38" i="34"/>
  <c r="T38" i="34"/>
  <c r="U48" i="34"/>
  <c r="T48" i="34"/>
  <c r="U59" i="34"/>
  <c r="T59" i="34"/>
  <c r="Q74" i="34"/>
  <c r="P115" i="34"/>
  <c r="P114" i="34"/>
  <c r="U92" i="35"/>
  <c r="T92" i="35"/>
  <c r="U38" i="37"/>
  <c r="T38" i="37"/>
  <c r="U68" i="37"/>
  <c r="T68" i="37"/>
  <c r="U63" i="37"/>
  <c r="T63" i="37"/>
  <c r="U21" i="38"/>
  <c r="T21" i="38"/>
  <c r="T26" i="25"/>
  <c r="U26" i="25"/>
  <c r="P87" i="25"/>
  <c r="U74" i="26"/>
  <c r="T74" i="26"/>
  <c r="U73" i="26"/>
  <c r="T73" i="26"/>
  <c r="U17" i="27"/>
  <c r="T17" i="27"/>
  <c r="U42" i="27"/>
  <c r="T42" i="27"/>
  <c r="U68" i="28"/>
  <c r="T68" i="28"/>
  <c r="U12" i="29"/>
  <c r="T12" i="29"/>
  <c r="U68" i="29"/>
  <c r="T68" i="29"/>
  <c r="T63" i="29"/>
  <c r="Q87" i="29"/>
  <c r="P35" i="30"/>
  <c r="T35" i="30" s="1"/>
  <c r="U38" i="30"/>
  <c r="T38" i="30"/>
  <c r="U60" i="31"/>
  <c r="T60" i="31"/>
  <c r="P61" i="31"/>
  <c r="U24" i="32"/>
  <c r="T24" i="32"/>
  <c r="U53" i="32"/>
  <c r="T53" i="32"/>
  <c r="U66" i="32"/>
  <c r="T66" i="32"/>
  <c r="U73" i="32"/>
  <c r="T73" i="32"/>
  <c r="U74" i="32"/>
  <c r="T74" i="32"/>
  <c r="U71" i="32"/>
  <c r="T71" i="32"/>
  <c r="U90" i="32"/>
  <c r="T90" i="32"/>
  <c r="U11" i="33"/>
  <c r="T11" i="33"/>
  <c r="P74" i="33"/>
  <c r="U34" i="34"/>
  <c r="T34" i="34"/>
  <c r="U96" i="34"/>
  <c r="T96" i="34"/>
  <c r="T35" i="35"/>
  <c r="U67" i="35"/>
  <c r="T67" i="35"/>
  <c r="U12" i="36"/>
  <c r="T12" i="36"/>
  <c r="U21" i="37"/>
  <c r="T21" i="37"/>
  <c r="U42" i="21"/>
  <c r="R87" i="21"/>
  <c r="P87" i="22"/>
  <c r="U42" i="23"/>
  <c r="T42" i="23"/>
  <c r="P87" i="23"/>
  <c r="S87" i="24"/>
  <c r="U68" i="25"/>
  <c r="T68" i="25"/>
  <c r="Q87" i="25"/>
  <c r="U55" i="26"/>
  <c r="T55" i="26"/>
  <c r="U87" i="26"/>
  <c r="E87" i="26"/>
  <c r="E115" i="26" s="1"/>
  <c r="U115" i="26" s="1"/>
  <c r="T87" i="26"/>
  <c r="P42" i="28"/>
  <c r="U87" i="28"/>
  <c r="E87" i="28"/>
  <c r="E115" i="28" s="1"/>
  <c r="U115" i="28" s="1"/>
  <c r="T87" i="28"/>
  <c r="U90" i="29"/>
  <c r="T90" i="29"/>
  <c r="Q35" i="30"/>
  <c r="U35" i="30" s="1"/>
  <c r="U75" i="31"/>
  <c r="T75" i="31"/>
  <c r="U17" i="31"/>
  <c r="T17" i="31"/>
  <c r="U9" i="31"/>
  <c r="T9" i="31"/>
  <c r="Q35" i="31"/>
  <c r="U42" i="31"/>
  <c r="T42" i="31"/>
  <c r="U37" i="31"/>
  <c r="T37" i="31"/>
  <c r="Q61" i="31"/>
  <c r="Q68" i="31"/>
  <c r="P26" i="32"/>
  <c r="T26" i="32" s="1"/>
  <c r="Q32" i="32"/>
  <c r="E42" i="32"/>
  <c r="U61" i="32"/>
  <c r="T61" i="32"/>
  <c r="P68" i="32"/>
  <c r="Q75" i="32"/>
  <c r="U75" i="32" s="1"/>
  <c r="U22" i="33"/>
  <c r="T22" i="33"/>
  <c r="T26" i="33"/>
  <c r="U26" i="33"/>
  <c r="P32" i="33"/>
  <c r="P61" i="33"/>
  <c r="U68" i="33"/>
  <c r="T68" i="33"/>
  <c r="U63" i="33"/>
  <c r="T63" i="33"/>
  <c r="Q74" i="33"/>
  <c r="U96" i="33"/>
  <c r="T96" i="33"/>
  <c r="P35" i="34"/>
  <c r="T35" i="34" s="1"/>
  <c r="U26" i="35"/>
  <c r="T26" i="35"/>
  <c r="P32" i="35"/>
  <c r="T32" i="35" s="1"/>
  <c r="U58" i="35"/>
  <c r="T58" i="35"/>
  <c r="U52" i="36"/>
  <c r="T52" i="36"/>
  <c r="R87" i="25"/>
  <c r="P87" i="26"/>
  <c r="U74" i="27"/>
  <c r="T74" i="27"/>
  <c r="U73" i="27"/>
  <c r="T73" i="27"/>
  <c r="U73" i="28"/>
  <c r="T73" i="28"/>
  <c r="U74" i="28"/>
  <c r="T74" i="28"/>
  <c r="T42" i="29"/>
  <c r="U42" i="29"/>
  <c r="P61" i="30"/>
  <c r="U68" i="30"/>
  <c r="T68" i="30"/>
  <c r="U63" i="30"/>
  <c r="T63" i="30"/>
  <c r="Q73" i="30"/>
  <c r="Q74" i="30"/>
  <c r="P87" i="30"/>
  <c r="U32" i="31"/>
  <c r="T32" i="31"/>
  <c r="U48" i="31"/>
  <c r="T48" i="31"/>
  <c r="U11" i="32"/>
  <c r="T11" i="32"/>
  <c r="Q26" i="32"/>
  <c r="U26" i="32" s="1"/>
  <c r="U28" i="32"/>
  <c r="T28" i="32"/>
  <c r="T35" i="32"/>
  <c r="U46" i="32"/>
  <c r="T46" i="32"/>
  <c r="Q68" i="32"/>
  <c r="Q55" i="33"/>
  <c r="Q61" i="33"/>
  <c r="U26" i="34"/>
  <c r="T26" i="34"/>
  <c r="T42" i="34"/>
  <c r="U37" i="34"/>
  <c r="T37" i="34"/>
  <c r="U16" i="35"/>
  <c r="T16" i="35"/>
  <c r="U30" i="35"/>
  <c r="T30" i="35"/>
  <c r="Q32" i="35"/>
  <c r="U32" i="35" s="1"/>
  <c r="U64" i="36"/>
  <c r="T64" i="36"/>
  <c r="R87" i="22"/>
  <c r="R87" i="23"/>
  <c r="U55" i="24"/>
  <c r="T55" i="24"/>
  <c r="U73" i="24"/>
  <c r="T73" i="24"/>
  <c r="U74" i="24"/>
  <c r="T74" i="24"/>
  <c r="T95" i="24"/>
  <c r="T15" i="25"/>
  <c r="T29" i="25"/>
  <c r="T46" i="25"/>
  <c r="T54" i="25"/>
  <c r="T57" i="25"/>
  <c r="T66" i="25"/>
  <c r="T71" i="25"/>
  <c r="S87" i="25"/>
  <c r="T89" i="25"/>
  <c r="T9" i="26"/>
  <c r="T20" i="26"/>
  <c r="T31" i="26"/>
  <c r="T34" i="26"/>
  <c r="T37" i="26"/>
  <c r="T48" i="26"/>
  <c r="T59" i="26"/>
  <c r="U68" i="26"/>
  <c r="T68" i="26"/>
  <c r="Q87" i="26"/>
  <c r="T91" i="26"/>
  <c r="T11" i="27"/>
  <c r="T22" i="27"/>
  <c r="T39" i="27"/>
  <c r="U55" i="27"/>
  <c r="T55" i="27"/>
  <c r="T50" i="27"/>
  <c r="U87" i="27"/>
  <c r="E87" i="27"/>
  <c r="E115" i="27" s="1"/>
  <c r="U115" i="27" s="1"/>
  <c r="T87" i="27"/>
  <c r="T93" i="27"/>
  <c r="T11" i="28"/>
  <c r="T19" i="28"/>
  <c r="U28" i="28"/>
  <c r="T40" i="28"/>
  <c r="U61" i="28"/>
  <c r="T61" i="28"/>
  <c r="T65" i="28"/>
  <c r="U91" i="28"/>
  <c r="T21" i="29"/>
  <c r="U23" i="29"/>
  <c r="T23" i="29"/>
  <c r="U65" i="29"/>
  <c r="T65" i="29"/>
  <c r="S74" i="29"/>
  <c r="U88" i="29"/>
  <c r="T14" i="30"/>
  <c r="T25" i="30"/>
  <c r="P32" i="30"/>
  <c r="Q61" i="30"/>
  <c r="R75" i="30"/>
  <c r="U26" i="31"/>
  <c r="T26" i="31"/>
  <c r="P55" i="31"/>
  <c r="U59" i="31"/>
  <c r="T59" i="31"/>
  <c r="Q73" i="31"/>
  <c r="U23" i="32"/>
  <c r="T23" i="32"/>
  <c r="P61" i="32"/>
  <c r="U65" i="32"/>
  <c r="T65" i="32"/>
  <c r="P74" i="32"/>
  <c r="U10" i="33"/>
  <c r="T10" i="33"/>
  <c r="T35" i="33"/>
  <c r="U35" i="33"/>
  <c r="U51" i="33"/>
  <c r="T51" i="33"/>
  <c r="U16" i="34"/>
  <c r="T16" i="34"/>
  <c r="U32" i="34"/>
  <c r="T32" i="34"/>
  <c r="S74" i="34"/>
  <c r="U95" i="34"/>
  <c r="T95" i="34"/>
  <c r="P35" i="35"/>
  <c r="T53" i="35"/>
  <c r="U53" i="35"/>
  <c r="U39" i="36"/>
  <c r="T39" i="36"/>
  <c r="R87" i="20"/>
  <c r="U55" i="21"/>
  <c r="T55" i="21"/>
  <c r="U74" i="21"/>
  <c r="T74" i="21"/>
  <c r="U73" i="21"/>
  <c r="T73" i="21"/>
  <c r="T71" i="22"/>
  <c r="S87" i="22"/>
  <c r="T9" i="23"/>
  <c r="U55" i="23"/>
  <c r="T55" i="23"/>
  <c r="S87" i="23"/>
  <c r="T9" i="24"/>
  <c r="T17" i="25"/>
  <c r="U17" i="25"/>
  <c r="T42" i="25"/>
  <c r="U42" i="25"/>
  <c r="T45" i="25"/>
  <c r="U71" i="25"/>
  <c r="T88" i="25"/>
  <c r="U9" i="26"/>
  <c r="U37" i="26"/>
  <c r="R87" i="26"/>
  <c r="P87" i="27"/>
  <c r="Q26" i="28"/>
  <c r="U55" i="28"/>
  <c r="T55" i="28"/>
  <c r="U57" i="28"/>
  <c r="P74" i="28"/>
  <c r="R87" i="28"/>
  <c r="U92" i="28"/>
  <c r="T92" i="28"/>
  <c r="U75" i="29"/>
  <c r="U69" i="29"/>
  <c r="T17" i="29"/>
  <c r="U17" i="29"/>
  <c r="E61" i="29"/>
  <c r="S73" i="29"/>
  <c r="P75" i="29"/>
  <c r="T75" i="29" s="1"/>
  <c r="U89" i="29"/>
  <c r="T89" i="29"/>
  <c r="U10" i="30"/>
  <c r="T10" i="30"/>
  <c r="U21" i="30"/>
  <c r="T21" i="30"/>
  <c r="E26" i="30"/>
  <c r="Q32" i="30"/>
  <c r="P42" i="30"/>
  <c r="U51" i="30"/>
  <c r="T51" i="30"/>
  <c r="U90" i="30"/>
  <c r="T90" i="30"/>
  <c r="U21" i="31"/>
  <c r="T21" i="31"/>
  <c r="E35" i="31"/>
  <c r="U92" i="31"/>
  <c r="T92" i="31"/>
  <c r="U32" i="32"/>
  <c r="T32" i="32"/>
  <c r="U41" i="32"/>
  <c r="T41" i="32"/>
  <c r="Q74" i="32"/>
  <c r="P17" i="33"/>
  <c r="U21" i="33"/>
  <c r="T21" i="33"/>
  <c r="U40" i="33"/>
  <c r="T40" i="33"/>
  <c r="U95" i="33"/>
  <c r="T95" i="33"/>
  <c r="Q42" i="34"/>
  <c r="U42" i="34" s="1"/>
  <c r="U49" i="34"/>
  <c r="T49" i="34"/>
  <c r="U60" i="34"/>
  <c r="T60" i="34"/>
  <c r="P61" i="34"/>
  <c r="P75" i="34"/>
  <c r="T75" i="34" s="1"/>
  <c r="U10" i="35"/>
  <c r="P17" i="35"/>
  <c r="T17" i="35" s="1"/>
  <c r="U19" i="35"/>
  <c r="T19" i="35"/>
  <c r="Q35" i="35"/>
  <c r="U35" i="35" s="1"/>
  <c r="U42" i="30"/>
  <c r="T42" i="30"/>
  <c r="U87" i="30"/>
  <c r="E87" i="30"/>
  <c r="E115" i="30" s="1"/>
  <c r="U115" i="30" s="1"/>
  <c r="T87" i="30"/>
  <c r="U75" i="33"/>
  <c r="T17" i="33"/>
  <c r="T69" i="33"/>
  <c r="U17" i="33"/>
  <c r="Q87" i="33"/>
  <c r="Q87" i="34"/>
  <c r="U47" i="35"/>
  <c r="T47" i="35"/>
  <c r="Q55" i="35"/>
  <c r="U55" i="35" s="1"/>
  <c r="P68" i="35"/>
  <c r="S87" i="35"/>
  <c r="Q35" i="36"/>
  <c r="E42" i="36"/>
  <c r="U90" i="36"/>
  <c r="T90" i="36"/>
  <c r="Q69" i="37"/>
  <c r="U69" i="37" s="1"/>
  <c r="U34" i="38"/>
  <c r="T34" i="38"/>
  <c r="P42" i="38"/>
  <c r="T42" i="38" s="1"/>
  <c r="U111" i="40"/>
  <c r="T111" i="40"/>
  <c r="E97" i="40"/>
  <c r="U74" i="31"/>
  <c r="T74" i="31"/>
  <c r="U73" i="31"/>
  <c r="T73" i="31"/>
  <c r="T75" i="32"/>
  <c r="U17" i="32"/>
  <c r="T17" i="32"/>
  <c r="U68" i="32"/>
  <c r="T68" i="32"/>
  <c r="U87" i="32"/>
  <c r="E87" i="32"/>
  <c r="E115" i="32" s="1"/>
  <c r="U115" i="32" s="1"/>
  <c r="T87" i="32"/>
  <c r="T42" i="33"/>
  <c r="U42" i="33"/>
  <c r="R87" i="33"/>
  <c r="R87" i="34"/>
  <c r="U61" i="35"/>
  <c r="T61" i="35"/>
  <c r="Q68" i="35"/>
  <c r="U74" i="35"/>
  <c r="T74" i="35"/>
  <c r="U73" i="35"/>
  <c r="T73" i="35"/>
  <c r="P69" i="36"/>
  <c r="T69" i="36" s="1"/>
  <c r="U10" i="37"/>
  <c r="T10" i="37"/>
  <c r="Q55" i="37"/>
  <c r="U90" i="37"/>
  <c r="T90" i="37"/>
  <c r="U53" i="39"/>
  <c r="T53" i="39"/>
  <c r="U74" i="39"/>
  <c r="T74" i="39"/>
  <c r="U73" i="39"/>
  <c r="T73" i="39"/>
  <c r="U71" i="39"/>
  <c r="T71" i="39"/>
  <c r="U105" i="29"/>
  <c r="T105" i="29"/>
  <c r="U99" i="14"/>
  <c r="T99" i="14"/>
  <c r="Q87" i="30"/>
  <c r="U55" i="31"/>
  <c r="T55" i="31"/>
  <c r="U87" i="31"/>
  <c r="E87" i="31"/>
  <c r="E115" i="31" s="1"/>
  <c r="T115" i="31" s="1"/>
  <c r="T87" i="31"/>
  <c r="P87" i="32"/>
  <c r="S87" i="33"/>
  <c r="U55" i="34"/>
  <c r="T55" i="34"/>
  <c r="S87" i="34"/>
  <c r="P74" i="35"/>
  <c r="Q17" i="36"/>
  <c r="U24" i="36"/>
  <c r="T24" i="36"/>
  <c r="Q32" i="36"/>
  <c r="T55" i="36"/>
  <c r="U55" i="36"/>
  <c r="U45" i="36"/>
  <c r="T45" i="36"/>
  <c r="Q69" i="36"/>
  <c r="U69" i="36" s="1"/>
  <c r="U74" i="36"/>
  <c r="T74" i="36"/>
  <c r="U73" i="36"/>
  <c r="T73" i="36"/>
  <c r="U71" i="36"/>
  <c r="T71" i="36"/>
  <c r="P73" i="36"/>
  <c r="T32" i="37"/>
  <c r="U32" i="37"/>
  <c r="U10" i="38"/>
  <c r="T10" i="38"/>
  <c r="T48" i="38"/>
  <c r="U48" i="38"/>
  <c r="R87" i="29"/>
  <c r="R87" i="30"/>
  <c r="P87" i="31"/>
  <c r="U42" i="32"/>
  <c r="T42" i="32"/>
  <c r="Q87" i="32"/>
  <c r="U74" i="34"/>
  <c r="T74" i="34"/>
  <c r="U73" i="34"/>
  <c r="T73" i="34"/>
  <c r="P42" i="35"/>
  <c r="U46" i="35"/>
  <c r="T46" i="35"/>
  <c r="Q61" i="35"/>
  <c r="P73" i="35"/>
  <c r="U93" i="35"/>
  <c r="T93" i="35"/>
  <c r="Q26" i="36"/>
  <c r="U26" i="36" s="1"/>
  <c r="U35" i="36"/>
  <c r="T35" i="36"/>
  <c r="U41" i="36"/>
  <c r="T41" i="36"/>
  <c r="U53" i="36"/>
  <c r="T53" i="36"/>
  <c r="P55" i="36"/>
  <c r="P68" i="36"/>
  <c r="Q73" i="36"/>
  <c r="U51" i="37"/>
  <c r="T51" i="37"/>
  <c r="P73" i="37"/>
  <c r="P87" i="28"/>
  <c r="S87" i="29"/>
  <c r="U55" i="30"/>
  <c r="T55" i="30"/>
  <c r="U74" i="30"/>
  <c r="T74" i="30"/>
  <c r="U73" i="30"/>
  <c r="T73" i="30"/>
  <c r="S87" i="30"/>
  <c r="U68" i="31"/>
  <c r="T68" i="31"/>
  <c r="Q87" i="31"/>
  <c r="R87" i="32"/>
  <c r="U55" i="33"/>
  <c r="T55" i="33"/>
  <c r="U74" i="33"/>
  <c r="T74" i="33"/>
  <c r="U73" i="33"/>
  <c r="T73" i="33"/>
  <c r="U68" i="34"/>
  <c r="T68" i="34"/>
  <c r="U42" i="35"/>
  <c r="T42" i="35"/>
  <c r="U37" i="35"/>
  <c r="U59" i="35"/>
  <c r="T59" i="35"/>
  <c r="Q73" i="35"/>
  <c r="U13" i="36"/>
  <c r="T13" i="36"/>
  <c r="U28" i="36"/>
  <c r="T28" i="36"/>
  <c r="P42" i="36"/>
  <c r="Q55" i="36"/>
  <c r="U65" i="36"/>
  <c r="T65" i="36"/>
  <c r="Q68" i="36"/>
  <c r="Q75" i="36"/>
  <c r="T26" i="37"/>
  <c r="U26" i="37"/>
  <c r="T35" i="37"/>
  <c r="U35" i="37"/>
  <c r="Q42" i="37"/>
  <c r="U42" i="37" s="1"/>
  <c r="U61" i="37"/>
  <c r="T61" i="37"/>
  <c r="P75" i="37"/>
  <c r="T75" i="37" s="1"/>
  <c r="U32" i="38"/>
  <c r="T32" i="38"/>
  <c r="U75" i="28"/>
  <c r="U17" i="28"/>
  <c r="T17" i="28"/>
  <c r="U42" i="28"/>
  <c r="T42" i="28"/>
  <c r="Q87" i="28"/>
  <c r="T37" i="30"/>
  <c r="T88" i="30"/>
  <c r="R87" i="31"/>
  <c r="S87" i="32"/>
  <c r="T9" i="33"/>
  <c r="U69" i="34"/>
  <c r="T69" i="34"/>
  <c r="U17" i="34"/>
  <c r="T17" i="34"/>
  <c r="U75" i="35"/>
  <c r="T75" i="35"/>
  <c r="U69" i="35"/>
  <c r="T69" i="35"/>
  <c r="U17" i="35"/>
  <c r="R35" i="35"/>
  <c r="T55" i="35"/>
  <c r="T45" i="35"/>
  <c r="U54" i="35"/>
  <c r="T54" i="35"/>
  <c r="U23" i="36"/>
  <c r="T23" i="36"/>
  <c r="U32" i="36"/>
  <c r="T32" i="36"/>
  <c r="Q42" i="36"/>
  <c r="U42" i="36" s="1"/>
  <c r="U44" i="36"/>
  <c r="T44" i="36"/>
  <c r="U61" i="36"/>
  <c r="T61" i="36"/>
  <c r="R69" i="36"/>
  <c r="U26" i="38"/>
  <c r="T26" i="38"/>
  <c r="U48" i="40"/>
  <c r="T48" i="40"/>
  <c r="U61" i="40"/>
  <c r="T61" i="40"/>
  <c r="T17" i="37"/>
  <c r="T69" i="37"/>
  <c r="U17" i="37"/>
  <c r="T42" i="37"/>
  <c r="U75" i="38"/>
  <c r="T75" i="38"/>
  <c r="U17" i="38"/>
  <c r="T17" i="38"/>
  <c r="U58" i="38"/>
  <c r="T58" i="38"/>
  <c r="U74" i="38"/>
  <c r="T74" i="38"/>
  <c r="U73" i="38"/>
  <c r="T73" i="38"/>
  <c r="U23" i="39"/>
  <c r="T23" i="39"/>
  <c r="U55" i="39"/>
  <c r="T55" i="39"/>
  <c r="U45" i="39"/>
  <c r="T45" i="39"/>
  <c r="U64" i="39"/>
  <c r="T64" i="39"/>
  <c r="U89" i="39"/>
  <c r="T89" i="39"/>
  <c r="U69" i="40"/>
  <c r="T69" i="40"/>
  <c r="U75" i="40"/>
  <c r="T75" i="40"/>
  <c r="U17" i="40"/>
  <c r="T17" i="40"/>
  <c r="U9" i="40"/>
  <c r="T9" i="40"/>
  <c r="U31" i="40"/>
  <c r="T31" i="40"/>
  <c r="U60" i="40"/>
  <c r="T60" i="40"/>
  <c r="S97" i="1"/>
  <c r="M114" i="1"/>
  <c r="S114" i="1" s="1"/>
  <c r="T98" i="39"/>
  <c r="U98" i="39"/>
  <c r="U108" i="39"/>
  <c r="T108" i="39"/>
  <c r="U110" i="38"/>
  <c r="T110" i="38"/>
  <c r="L114" i="37"/>
  <c r="R114" i="37" s="1"/>
  <c r="R97" i="37"/>
  <c r="U108" i="17"/>
  <c r="T108" i="17"/>
  <c r="E97" i="11"/>
  <c r="E114" i="11" s="1"/>
  <c r="U98" i="11"/>
  <c r="T98" i="11"/>
  <c r="T99" i="9"/>
  <c r="U99" i="9"/>
  <c r="U68" i="36"/>
  <c r="T68" i="36"/>
  <c r="U87" i="36"/>
  <c r="E87" i="36"/>
  <c r="E115" i="36" s="1"/>
  <c r="U115" i="36" s="1"/>
  <c r="T87" i="36"/>
  <c r="U87" i="37"/>
  <c r="E87" i="37"/>
  <c r="E115" i="37" s="1"/>
  <c r="T115" i="37" s="1"/>
  <c r="T87" i="37"/>
  <c r="U61" i="38"/>
  <c r="T61" i="38"/>
  <c r="P74" i="38"/>
  <c r="U13" i="39"/>
  <c r="T13" i="39"/>
  <c r="Q32" i="39"/>
  <c r="U41" i="39"/>
  <c r="T41" i="39"/>
  <c r="P68" i="39"/>
  <c r="U21" i="40"/>
  <c r="T21" i="40"/>
  <c r="U38" i="40"/>
  <c r="T38" i="40"/>
  <c r="Q61" i="40"/>
  <c r="E82" i="7"/>
  <c r="U99" i="36"/>
  <c r="T99" i="36"/>
  <c r="T111" i="36"/>
  <c r="U111" i="36"/>
  <c r="T105" i="15"/>
  <c r="U105" i="15"/>
  <c r="P87" i="36"/>
  <c r="P87" i="37"/>
  <c r="U55" i="38"/>
  <c r="T55" i="38"/>
  <c r="U93" i="38"/>
  <c r="T93" i="38"/>
  <c r="U52" i="39"/>
  <c r="T52" i="39"/>
  <c r="Q68" i="39"/>
  <c r="U34" i="40"/>
  <c r="T34" i="40"/>
  <c r="U92" i="40"/>
  <c r="T92" i="40"/>
  <c r="U104" i="39"/>
  <c r="T104" i="39"/>
  <c r="U103" i="37"/>
  <c r="T103" i="37"/>
  <c r="U111" i="26"/>
  <c r="T111" i="26"/>
  <c r="T104" i="20"/>
  <c r="U104" i="20"/>
  <c r="U109" i="20"/>
  <c r="T109" i="20"/>
  <c r="U75" i="36"/>
  <c r="U17" i="36"/>
  <c r="T75" i="36"/>
  <c r="T17" i="36"/>
  <c r="Q87" i="36"/>
  <c r="Q87" i="37"/>
  <c r="P35" i="38"/>
  <c r="T35" i="38" s="1"/>
  <c r="Q35" i="38"/>
  <c r="U35" i="38" s="1"/>
  <c r="U44" i="39"/>
  <c r="T44" i="39"/>
  <c r="P74" i="39"/>
  <c r="P35" i="40"/>
  <c r="T35" i="40" s="1"/>
  <c r="U59" i="40"/>
  <c r="T59" i="40"/>
  <c r="U68" i="35"/>
  <c r="T68" i="35"/>
  <c r="U87" i="35"/>
  <c r="E87" i="35"/>
  <c r="E115" i="35" s="1"/>
  <c r="U115" i="35" s="1"/>
  <c r="T87" i="35"/>
  <c r="T42" i="36"/>
  <c r="R87" i="36"/>
  <c r="R87" i="37"/>
  <c r="P32" i="38"/>
  <c r="Q73" i="38"/>
  <c r="U12" i="39"/>
  <c r="T12" i="39"/>
  <c r="P26" i="39"/>
  <c r="T26" i="39" s="1"/>
  <c r="Q74" i="39"/>
  <c r="U20" i="40"/>
  <c r="T20" i="40"/>
  <c r="U42" i="40"/>
  <c r="T42" i="40"/>
  <c r="U37" i="40"/>
  <c r="T37" i="40"/>
  <c r="Q42" i="40"/>
  <c r="U49" i="40"/>
  <c r="T49" i="40"/>
  <c r="E82" i="40"/>
  <c r="U112" i="12"/>
  <c r="T112" i="12"/>
  <c r="P87" i="35"/>
  <c r="S87" i="36"/>
  <c r="T89" i="36"/>
  <c r="T9" i="37"/>
  <c r="T20" i="37"/>
  <c r="T31" i="37"/>
  <c r="T34" i="37"/>
  <c r="T37" i="37"/>
  <c r="U55" i="37"/>
  <c r="T55" i="37"/>
  <c r="T50" i="37"/>
  <c r="S87" i="37"/>
  <c r="T89" i="37"/>
  <c r="T9" i="38"/>
  <c r="T20" i="38"/>
  <c r="T31" i="38"/>
  <c r="T38" i="38"/>
  <c r="R42" i="38"/>
  <c r="T47" i="38"/>
  <c r="U49" i="38"/>
  <c r="T49" i="38"/>
  <c r="U59" i="38"/>
  <c r="T59" i="38"/>
  <c r="T65" i="38"/>
  <c r="P69" i="38"/>
  <c r="T69" i="38" s="1"/>
  <c r="T71" i="38"/>
  <c r="U92" i="38"/>
  <c r="T92" i="38"/>
  <c r="Q17" i="39"/>
  <c r="U24" i="39"/>
  <c r="T24" i="39"/>
  <c r="Q26" i="39"/>
  <c r="U26" i="39" s="1"/>
  <c r="U28" i="39"/>
  <c r="T28" i="39"/>
  <c r="U61" i="39"/>
  <c r="T61" i="39"/>
  <c r="U65" i="39"/>
  <c r="T65" i="39"/>
  <c r="U90" i="39"/>
  <c r="T90" i="39"/>
  <c r="U10" i="40"/>
  <c r="T10" i="40"/>
  <c r="U26" i="40"/>
  <c r="T26" i="40"/>
  <c r="E32" i="40"/>
  <c r="Q73" i="40"/>
  <c r="U91" i="40"/>
  <c r="T91" i="40"/>
  <c r="U99" i="37"/>
  <c r="T99" i="37"/>
  <c r="Q87" i="35"/>
  <c r="T63" i="36"/>
  <c r="T88" i="36"/>
  <c r="U9" i="37"/>
  <c r="U37" i="37"/>
  <c r="U73" i="37"/>
  <c r="T73" i="37"/>
  <c r="U74" i="37"/>
  <c r="T74" i="37"/>
  <c r="T88" i="37"/>
  <c r="U9" i="38"/>
  <c r="U42" i="38"/>
  <c r="U40" i="38"/>
  <c r="U67" i="38"/>
  <c r="T67" i="38"/>
  <c r="Q69" i="38"/>
  <c r="U69" i="38" s="1"/>
  <c r="U71" i="38"/>
  <c r="R87" i="38"/>
  <c r="Q35" i="39"/>
  <c r="E42" i="39"/>
  <c r="P55" i="39"/>
  <c r="P69" i="39"/>
  <c r="T69" i="39" s="1"/>
  <c r="P73" i="39"/>
  <c r="E82" i="26"/>
  <c r="E82" i="23"/>
  <c r="U100" i="39"/>
  <c r="T100" i="39"/>
  <c r="U112" i="39"/>
  <c r="T112" i="39"/>
  <c r="U112" i="28"/>
  <c r="T112" i="28"/>
  <c r="U104" i="25"/>
  <c r="T104" i="25"/>
  <c r="U109" i="27"/>
  <c r="T109" i="27"/>
  <c r="U101" i="24"/>
  <c r="T101" i="24"/>
  <c r="U108" i="23"/>
  <c r="T108" i="23"/>
  <c r="U109" i="14"/>
  <c r="T109" i="14"/>
  <c r="U104" i="13"/>
  <c r="T104" i="13"/>
  <c r="T108" i="12"/>
  <c r="U108" i="12"/>
  <c r="B114" i="9"/>
  <c r="K114" i="9"/>
  <c r="U68" i="39"/>
  <c r="T68" i="39"/>
  <c r="U87" i="39"/>
  <c r="E87" i="39"/>
  <c r="E115" i="39" s="1"/>
  <c r="U115" i="39" s="1"/>
  <c r="T87" i="39"/>
  <c r="E82" i="1"/>
  <c r="E82" i="25"/>
  <c r="E82" i="9"/>
  <c r="U103" i="1"/>
  <c r="E97" i="38"/>
  <c r="E114" i="38" s="1"/>
  <c r="B114" i="33"/>
  <c r="K114" i="33"/>
  <c r="T104" i="32"/>
  <c r="U104" i="32"/>
  <c r="U99" i="30"/>
  <c r="T99" i="30"/>
  <c r="U110" i="28"/>
  <c r="T110" i="28"/>
  <c r="U109" i="26"/>
  <c r="T109" i="26"/>
  <c r="U111" i="24"/>
  <c r="T111" i="24"/>
  <c r="U105" i="21"/>
  <c r="T105" i="21"/>
  <c r="U103" i="19"/>
  <c r="T103" i="19"/>
  <c r="U108" i="4"/>
  <c r="T108" i="4"/>
  <c r="P87" i="39"/>
  <c r="T63" i="40"/>
  <c r="U74" i="40"/>
  <c r="T74" i="40"/>
  <c r="U73" i="40"/>
  <c r="T73" i="40"/>
  <c r="U110" i="37"/>
  <c r="T110" i="37"/>
  <c r="U110" i="31"/>
  <c r="T110" i="31"/>
  <c r="U104" i="28"/>
  <c r="T104" i="28"/>
  <c r="U107" i="27"/>
  <c r="T107" i="27"/>
  <c r="U112" i="25"/>
  <c r="T112" i="25"/>
  <c r="U109" i="24"/>
  <c r="T109" i="24"/>
  <c r="U106" i="23"/>
  <c r="T106" i="23"/>
  <c r="U99" i="19"/>
  <c r="T99" i="19"/>
  <c r="U102" i="17"/>
  <c r="T102" i="17"/>
  <c r="U107" i="14"/>
  <c r="T107" i="14"/>
  <c r="U102" i="13"/>
  <c r="T102" i="13"/>
  <c r="E97" i="12"/>
  <c r="T97" i="12" s="1"/>
  <c r="T60" i="38"/>
  <c r="T94" i="38"/>
  <c r="U75" i="39"/>
  <c r="T75" i="39"/>
  <c r="U69" i="39"/>
  <c r="U17" i="39"/>
  <c r="T17" i="39"/>
  <c r="T14" i="39"/>
  <c r="T25" i="39"/>
  <c r="T29" i="39"/>
  <c r="T46" i="39"/>
  <c r="T54" i="39"/>
  <c r="T57" i="39"/>
  <c r="T66" i="39"/>
  <c r="T72" i="39"/>
  <c r="Q87" i="39"/>
  <c r="T11" i="40"/>
  <c r="T22" i="40"/>
  <c r="T39" i="40"/>
  <c r="U55" i="40"/>
  <c r="T55" i="40"/>
  <c r="T50" i="40"/>
  <c r="U87" i="40"/>
  <c r="E87" i="40"/>
  <c r="E115" i="40" s="1"/>
  <c r="U115" i="40" s="1"/>
  <c r="T87" i="40"/>
  <c r="T93" i="40"/>
  <c r="E82" i="31"/>
  <c r="E82" i="15"/>
  <c r="R97" i="40"/>
  <c r="U106" i="37"/>
  <c r="T106" i="37"/>
  <c r="U101" i="27"/>
  <c r="T101" i="27"/>
  <c r="U107" i="26"/>
  <c r="T107" i="26"/>
  <c r="T112" i="20"/>
  <c r="U112" i="20"/>
  <c r="U100" i="18"/>
  <c r="T100" i="18"/>
  <c r="U99" i="16"/>
  <c r="T99" i="16"/>
  <c r="U99" i="15"/>
  <c r="T99" i="15"/>
  <c r="U100" i="12"/>
  <c r="T100" i="12"/>
  <c r="U102" i="11"/>
  <c r="T102" i="11"/>
  <c r="U68" i="38"/>
  <c r="T68" i="38"/>
  <c r="U87" i="38"/>
  <c r="E87" i="38"/>
  <c r="E115" i="38" s="1"/>
  <c r="U115" i="38" s="1"/>
  <c r="T87" i="38"/>
  <c r="U42" i="39"/>
  <c r="T42" i="39"/>
  <c r="R87" i="39"/>
  <c r="P87" i="40"/>
  <c r="E82" i="32"/>
  <c r="E82" i="16"/>
  <c r="T98" i="1"/>
  <c r="T102" i="1"/>
  <c r="T106" i="1"/>
  <c r="T110" i="1"/>
  <c r="U112" i="1"/>
  <c r="T99" i="40"/>
  <c r="T103" i="40"/>
  <c r="T107" i="40"/>
  <c r="U109" i="40"/>
  <c r="U106" i="39"/>
  <c r="U107" i="36"/>
  <c r="T107" i="36"/>
  <c r="U108" i="31"/>
  <c r="T108" i="31"/>
  <c r="U102" i="28"/>
  <c r="T102" i="28"/>
  <c r="U105" i="24"/>
  <c r="T105" i="24"/>
  <c r="U101" i="20"/>
  <c r="T101" i="20"/>
  <c r="L114" i="19"/>
  <c r="R114" i="19" s="1"/>
  <c r="R97" i="19"/>
  <c r="T109" i="19"/>
  <c r="U109" i="19"/>
  <c r="U100" i="17"/>
  <c r="T100" i="17"/>
  <c r="L114" i="13"/>
  <c r="R114" i="13" s="1"/>
  <c r="R97" i="13"/>
  <c r="P87" i="38"/>
  <c r="U32" i="39"/>
  <c r="T32" i="39"/>
  <c r="U35" i="39"/>
  <c r="T35" i="39"/>
  <c r="S87" i="39"/>
  <c r="U68" i="40"/>
  <c r="T68" i="40"/>
  <c r="Q87" i="40"/>
  <c r="E82" i="33"/>
  <c r="E82" i="17"/>
  <c r="U104" i="1"/>
  <c r="U101" i="40"/>
  <c r="T103" i="39"/>
  <c r="T105" i="38"/>
  <c r="T109" i="38"/>
  <c r="T98" i="37"/>
  <c r="M114" i="29"/>
  <c r="S114" i="29" s="1"/>
  <c r="S97" i="29"/>
  <c r="U107" i="29"/>
  <c r="T107" i="29"/>
  <c r="U99" i="27"/>
  <c r="T99" i="27"/>
  <c r="T98" i="18"/>
  <c r="U98" i="18"/>
  <c r="T106" i="18"/>
  <c r="U106" i="18"/>
  <c r="M114" i="17"/>
  <c r="S114" i="17" s="1"/>
  <c r="S97" i="17"/>
  <c r="U110" i="17"/>
  <c r="T110" i="17"/>
  <c r="U101" i="14"/>
  <c r="T101" i="14"/>
  <c r="M114" i="13"/>
  <c r="S114" i="13" s="1"/>
  <c r="S97" i="13"/>
  <c r="T100" i="11"/>
  <c r="U100" i="11"/>
  <c r="U102" i="7"/>
  <c r="T102" i="7"/>
  <c r="Q87" i="38"/>
  <c r="R87" i="40"/>
  <c r="E82" i="38"/>
  <c r="E82" i="22"/>
  <c r="E82" i="6"/>
  <c r="B114" i="1"/>
  <c r="K114" i="1"/>
  <c r="R97" i="39"/>
  <c r="T101" i="39"/>
  <c r="U103" i="38"/>
  <c r="T102" i="37"/>
  <c r="T103" i="36"/>
  <c r="U103" i="36"/>
  <c r="T105" i="36"/>
  <c r="U105" i="36"/>
  <c r="R97" i="35"/>
  <c r="L114" i="35"/>
  <c r="R114" i="35" s="1"/>
  <c r="U106" i="31"/>
  <c r="T106" i="31"/>
  <c r="U103" i="24"/>
  <c r="T103" i="24"/>
  <c r="U110" i="23"/>
  <c r="T110" i="23"/>
  <c r="L114" i="22"/>
  <c r="R114" i="22" s="1"/>
  <c r="R97" i="22"/>
  <c r="U112" i="13"/>
  <c r="T112" i="13"/>
  <c r="T102" i="34"/>
  <c r="T110" i="34"/>
  <c r="L114" i="34"/>
  <c r="R114" i="34" s="1"/>
  <c r="T108" i="32"/>
  <c r="B114" i="25"/>
  <c r="K114" i="25"/>
  <c r="T109" i="11"/>
  <c r="U109" i="11"/>
  <c r="U108" i="5"/>
  <c r="T108" i="5"/>
  <c r="U105" i="3"/>
  <c r="T105" i="3"/>
  <c r="M114" i="34"/>
  <c r="S114" i="34" s="1"/>
  <c r="L114" i="28"/>
  <c r="R114" i="28" s="1"/>
  <c r="S97" i="24"/>
  <c r="U112" i="6"/>
  <c r="T112" i="6"/>
  <c r="U106" i="4"/>
  <c r="T106" i="4"/>
  <c r="S97" i="36"/>
  <c r="R97" i="30"/>
  <c r="E97" i="25"/>
  <c r="U97" i="25" s="1"/>
  <c r="R97" i="16"/>
  <c r="U106" i="5"/>
  <c r="T106" i="5"/>
  <c r="U103" i="3"/>
  <c r="T103" i="3"/>
  <c r="T100" i="13"/>
  <c r="U102" i="9"/>
  <c r="R97" i="8"/>
  <c r="L114" i="8"/>
  <c r="R114" i="8" s="1"/>
  <c r="U106" i="7"/>
  <c r="T106" i="7"/>
  <c r="T110" i="36"/>
  <c r="U102" i="35"/>
  <c r="U110" i="35"/>
  <c r="U99" i="34"/>
  <c r="U107" i="34"/>
  <c r="T98" i="33"/>
  <c r="U104" i="33"/>
  <c r="S97" i="25"/>
  <c r="T99" i="23"/>
  <c r="T105" i="23"/>
  <c r="T102" i="22"/>
  <c r="T104" i="22"/>
  <c r="U110" i="22"/>
  <c r="S97" i="21"/>
  <c r="U107" i="21"/>
  <c r="T112" i="21"/>
  <c r="T103" i="20"/>
  <c r="T108" i="19"/>
  <c r="T103" i="18"/>
  <c r="T105" i="18"/>
  <c r="M114" i="15"/>
  <c r="S114" i="15" s="1"/>
  <c r="U111" i="10"/>
  <c r="T111" i="10"/>
  <c r="U104" i="5"/>
  <c r="T104" i="5"/>
  <c r="U111" i="3"/>
  <c r="T111" i="3"/>
  <c r="T108" i="36"/>
  <c r="T104" i="29"/>
  <c r="T98" i="27"/>
  <c r="U112" i="26"/>
  <c r="U101" i="25"/>
  <c r="U109" i="25"/>
  <c r="U98" i="24"/>
  <c r="T102" i="24"/>
  <c r="U103" i="23"/>
  <c r="T107" i="23"/>
  <c r="U100" i="22"/>
  <c r="U108" i="22"/>
  <c r="R97" i="18"/>
  <c r="B114" i="17"/>
  <c r="U108" i="16"/>
  <c r="M114" i="10"/>
  <c r="S114" i="10" s="1"/>
  <c r="S97" i="10"/>
  <c r="U107" i="9"/>
  <c r="U104" i="7"/>
  <c r="T104" i="7"/>
  <c r="E97" i="6"/>
  <c r="T97" i="6" s="1"/>
  <c r="R97" i="10"/>
  <c r="T102" i="8"/>
  <c r="E97" i="3"/>
  <c r="T103" i="10"/>
  <c r="T105" i="10"/>
  <c r="R97" i="9"/>
  <c r="M114" i="4"/>
  <c r="S114" i="4" s="1"/>
  <c r="S97" i="3"/>
  <c r="T109" i="8"/>
  <c r="T110" i="7"/>
  <c r="T112" i="7"/>
  <c r="E97" i="5"/>
  <c r="E114" i="5" s="1"/>
  <c r="S97" i="8"/>
  <c r="T99" i="6"/>
  <c r="T101" i="6"/>
  <c r="S97" i="5"/>
  <c r="R97" i="2"/>
  <c r="T105" i="4"/>
  <c r="T110" i="3"/>
  <c r="T115" i="32"/>
  <c r="U115" i="23"/>
  <c r="T115" i="9"/>
  <c r="T115" i="4"/>
  <c r="T115" i="17"/>
  <c r="T115" i="5"/>
  <c r="T115" i="24"/>
  <c r="T115" i="13"/>
  <c r="T115" i="10"/>
  <c r="T115" i="29"/>
  <c r="T115" i="22"/>
  <c r="T115" i="20"/>
  <c r="U115" i="31"/>
  <c r="T115" i="26"/>
  <c r="T115" i="25"/>
  <c r="T115" i="18"/>
  <c r="T115" i="39"/>
  <c r="T115" i="15"/>
  <c r="U115" i="37"/>
  <c r="E97" i="1"/>
  <c r="E97" i="33"/>
  <c r="U110" i="32"/>
  <c r="T110" i="32"/>
  <c r="E114" i="32"/>
  <c r="U104" i="31"/>
  <c r="T104" i="31"/>
  <c r="U98" i="30"/>
  <c r="T98" i="30"/>
  <c r="E97" i="30"/>
  <c r="U98" i="29"/>
  <c r="T98" i="29"/>
  <c r="E97" i="29"/>
  <c r="U107" i="24"/>
  <c r="T107" i="24"/>
  <c r="U109" i="21"/>
  <c r="T109" i="21"/>
  <c r="R97" i="1"/>
  <c r="T111" i="1"/>
  <c r="S97" i="40"/>
  <c r="T108" i="40"/>
  <c r="L114" i="36"/>
  <c r="R114" i="36" s="1"/>
  <c r="M114" i="35"/>
  <c r="S114" i="35" s="1"/>
  <c r="E97" i="34"/>
  <c r="R97" i="33"/>
  <c r="R97" i="32"/>
  <c r="U99" i="32"/>
  <c r="T99" i="32"/>
  <c r="U112" i="31"/>
  <c r="T112" i="31"/>
  <c r="U106" i="30"/>
  <c r="T106" i="30"/>
  <c r="U106" i="29"/>
  <c r="T106" i="29"/>
  <c r="L114" i="27"/>
  <c r="R114" i="27" s="1"/>
  <c r="R97" i="27"/>
  <c r="E114" i="25"/>
  <c r="T97" i="25"/>
  <c r="U104" i="23"/>
  <c r="T104" i="23"/>
  <c r="U99" i="24"/>
  <c r="T99" i="24"/>
  <c r="T100" i="1"/>
  <c r="T108" i="1"/>
  <c r="T115" i="1"/>
  <c r="T97" i="40"/>
  <c r="T105" i="40"/>
  <c r="T102" i="39"/>
  <c r="T110" i="39"/>
  <c r="T99" i="38"/>
  <c r="T107" i="38"/>
  <c r="T104" i="37"/>
  <c r="T112" i="37"/>
  <c r="T101" i="36"/>
  <c r="T109" i="36"/>
  <c r="E97" i="35"/>
  <c r="T98" i="35"/>
  <c r="T106" i="35"/>
  <c r="T103" i="34"/>
  <c r="T111" i="34"/>
  <c r="S97" i="33"/>
  <c r="T100" i="33"/>
  <c r="T108" i="33"/>
  <c r="S97" i="32"/>
  <c r="E97" i="31"/>
  <c r="S97" i="31"/>
  <c r="M114" i="31"/>
  <c r="S114" i="31" s="1"/>
  <c r="T102" i="31"/>
  <c r="E114" i="26"/>
  <c r="U97" i="26"/>
  <c r="T97" i="26"/>
  <c r="M114" i="26"/>
  <c r="S114" i="26" s="1"/>
  <c r="S97" i="26"/>
  <c r="U105" i="26"/>
  <c r="T105" i="26"/>
  <c r="U112" i="23"/>
  <c r="T112" i="23"/>
  <c r="T115" i="21"/>
  <c r="U115" i="21"/>
  <c r="T105" i="1"/>
  <c r="U97" i="40"/>
  <c r="T102" i="40"/>
  <c r="T110" i="40"/>
  <c r="T99" i="39"/>
  <c r="T107" i="39"/>
  <c r="U99" i="38"/>
  <c r="T104" i="38"/>
  <c r="T112" i="38"/>
  <c r="L114" i="38"/>
  <c r="R114" i="38" s="1"/>
  <c r="T101" i="37"/>
  <c r="T109" i="37"/>
  <c r="M114" i="37"/>
  <c r="S114" i="37" s="1"/>
  <c r="E97" i="36"/>
  <c r="T98" i="36"/>
  <c r="T106" i="36"/>
  <c r="T103" i="35"/>
  <c r="T111" i="35"/>
  <c r="T100" i="34"/>
  <c r="T108" i="34"/>
  <c r="T105" i="33"/>
  <c r="T97" i="32"/>
  <c r="U107" i="32"/>
  <c r="T107" i="32"/>
  <c r="U112" i="32"/>
  <c r="U103" i="28"/>
  <c r="T103" i="28"/>
  <c r="E97" i="37"/>
  <c r="T115" i="35"/>
  <c r="T105" i="34"/>
  <c r="T102" i="33"/>
  <c r="T110" i="33"/>
  <c r="U101" i="30"/>
  <c r="T101" i="30"/>
  <c r="U111" i="28"/>
  <c r="T111" i="28"/>
  <c r="U100" i="27"/>
  <c r="T100" i="27"/>
  <c r="E97" i="27"/>
  <c r="U101" i="22"/>
  <c r="T101" i="22"/>
  <c r="U109" i="22"/>
  <c r="T109" i="22"/>
  <c r="U104" i="21"/>
  <c r="T104" i="21"/>
  <c r="T99" i="33"/>
  <c r="T107" i="33"/>
  <c r="T105" i="32"/>
  <c r="U109" i="31"/>
  <c r="T109" i="31"/>
  <c r="U109" i="30"/>
  <c r="T109" i="30"/>
  <c r="U108" i="27"/>
  <c r="T108" i="27"/>
  <c r="U102" i="25"/>
  <c r="T102" i="25"/>
  <c r="U110" i="25"/>
  <c r="T110" i="25"/>
  <c r="E97" i="39"/>
  <c r="U102" i="32"/>
  <c r="T102" i="32"/>
  <c r="U101" i="31"/>
  <c r="U111" i="21"/>
  <c r="T111" i="21"/>
  <c r="L114" i="20"/>
  <c r="R114" i="20" s="1"/>
  <c r="R97" i="20"/>
  <c r="U99" i="20"/>
  <c r="T99" i="20"/>
  <c r="U99" i="13"/>
  <c r="T99" i="13"/>
  <c r="T99" i="31"/>
  <c r="T107" i="31"/>
  <c r="T104" i="30"/>
  <c r="T112" i="30"/>
  <c r="T101" i="29"/>
  <c r="T109" i="29"/>
  <c r="E97" i="28"/>
  <c r="T98" i="28"/>
  <c r="T106" i="28"/>
  <c r="T103" i="27"/>
  <c r="T111" i="27"/>
  <c r="T100" i="26"/>
  <c r="T108" i="26"/>
  <c r="T105" i="25"/>
  <c r="E97" i="20"/>
  <c r="L114" i="6"/>
  <c r="R114" i="6" s="1"/>
  <c r="R97" i="6"/>
  <c r="T115" i="27"/>
  <c r="L114" i="23"/>
  <c r="R114" i="23" s="1"/>
  <c r="S97" i="20"/>
  <c r="U105" i="20"/>
  <c r="T105" i="20"/>
  <c r="U104" i="8"/>
  <c r="T104" i="8"/>
  <c r="T103" i="29"/>
  <c r="T111" i="29"/>
  <c r="T100" i="28"/>
  <c r="T108" i="28"/>
  <c r="T115" i="28"/>
  <c r="T105" i="27"/>
  <c r="T102" i="26"/>
  <c r="T110" i="26"/>
  <c r="T99" i="25"/>
  <c r="T107" i="25"/>
  <c r="T104" i="24"/>
  <c r="T112" i="24"/>
  <c r="L114" i="24"/>
  <c r="R114" i="24" s="1"/>
  <c r="T101" i="23"/>
  <c r="T109" i="23"/>
  <c r="M114" i="23"/>
  <c r="S114" i="23" s="1"/>
  <c r="E97" i="22"/>
  <c r="T98" i="22"/>
  <c r="T106" i="22"/>
  <c r="T111" i="22"/>
  <c r="U99" i="21"/>
  <c r="U105" i="19"/>
  <c r="T105" i="19"/>
  <c r="U110" i="18"/>
  <c r="T110" i="18"/>
  <c r="U107" i="17"/>
  <c r="T107" i="17"/>
  <c r="U112" i="16"/>
  <c r="T112" i="16"/>
  <c r="U109" i="15"/>
  <c r="T109" i="15"/>
  <c r="S97" i="12"/>
  <c r="M114" i="12"/>
  <c r="S114" i="12" s="1"/>
  <c r="T97" i="11"/>
  <c r="M114" i="11"/>
  <c r="S114" i="11" s="1"/>
  <c r="S97" i="11"/>
  <c r="U98" i="8"/>
  <c r="T98" i="8"/>
  <c r="E97" i="8"/>
  <c r="T100" i="8"/>
  <c r="U100" i="8"/>
  <c r="U99" i="25"/>
  <c r="E97" i="23"/>
  <c r="T103" i="22"/>
  <c r="T101" i="21"/>
  <c r="U108" i="20"/>
  <c r="T108" i="20"/>
  <c r="U102" i="18"/>
  <c r="T102" i="18"/>
  <c r="U99" i="17"/>
  <c r="T99" i="17"/>
  <c r="U104" i="16"/>
  <c r="T104" i="16"/>
  <c r="U115" i="16"/>
  <c r="U101" i="15"/>
  <c r="T101" i="15"/>
  <c r="U106" i="14"/>
  <c r="T106" i="14"/>
  <c r="U109" i="9"/>
  <c r="T109" i="9"/>
  <c r="T111" i="9"/>
  <c r="U111" i="9"/>
  <c r="T115" i="30"/>
  <c r="E97" i="24"/>
  <c r="T103" i="21"/>
  <c r="T108" i="21"/>
  <c r="E97" i="19"/>
  <c r="M114" i="19"/>
  <c r="S114" i="19" s="1"/>
  <c r="S97" i="19"/>
  <c r="U98" i="14"/>
  <c r="T98" i="14"/>
  <c r="E97" i="14"/>
  <c r="U97" i="7"/>
  <c r="T97" i="7"/>
  <c r="E114" i="7"/>
  <c r="E97" i="21"/>
  <c r="T110" i="21"/>
  <c r="T100" i="20"/>
  <c r="T102" i="12"/>
  <c r="U102" i="12"/>
  <c r="U104" i="11"/>
  <c r="T104" i="11"/>
  <c r="U104" i="10"/>
  <c r="T104" i="10"/>
  <c r="U98" i="9"/>
  <c r="T98" i="9"/>
  <c r="E97" i="9"/>
  <c r="M114" i="6"/>
  <c r="S114" i="6" s="1"/>
  <c r="S97" i="6"/>
  <c r="U105" i="6"/>
  <c r="T105" i="6"/>
  <c r="T115" i="19"/>
  <c r="L114" i="15"/>
  <c r="R114" i="15" s="1"/>
  <c r="U112" i="11"/>
  <c r="T112" i="11"/>
  <c r="U106" i="8"/>
  <c r="T106" i="8"/>
  <c r="E114" i="3"/>
  <c r="U97" i="3"/>
  <c r="T97" i="3"/>
  <c r="U112" i="10"/>
  <c r="T112" i="10"/>
  <c r="U106" i="9"/>
  <c r="T106" i="9"/>
  <c r="U103" i="7"/>
  <c r="T103" i="7"/>
  <c r="U105" i="7"/>
  <c r="T105" i="7"/>
  <c r="T102" i="19"/>
  <c r="T110" i="19"/>
  <c r="T99" i="18"/>
  <c r="T107" i="18"/>
  <c r="T104" i="17"/>
  <c r="T112" i="17"/>
  <c r="L114" i="17"/>
  <c r="R114" i="17" s="1"/>
  <c r="T101" i="16"/>
  <c r="T109" i="16"/>
  <c r="M114" i="16"/>
  <c r="S114" i="16" s="1"/>
  <c r="E97" i="15"/>
  <c r="T98" i="15"/>
  <c r="T106" i="15"/>
  <c r="R97" i="14"/>
  <c r="T103" i="14"/>
  <c r="T111" i="14"/>
  <c r="T101" i="13"/>
  <c r="T106" i="13"/>
  <c r="T111" i="13"/>
  <c r="T99" i="12"/>
  <c r="T104" i="12"/>
  <c r="T110" i="11"/>
  <c r="U101" i="10"/>
  <c r="T101" i="10"/>
  <c r="U106" i="10"/>
  <c r="T110" i="10"/>
  <c r="U115" i="8"/>
  <c r="T115" i="8"/>
  <c r="U111" i="7"/>
  <c r="T111" i="7"/>
  <c r="E97" i="4"/>
  <c r="U99" i="4"/>
  <c r="T99" i="4"/>
  <c r="T107" i="19"/>
  <c r="T104" i="18"/>
  <c r="T112" i="18"/>
  <c r="T101" i="17"/>
  <c r="T109" i="17"/>
  <c r="E97" i="16"/>
  <c r="T98" i="16"/>
  <c r="T106" i="16"/>
  <c r="T103" i="15"/>
  <c r="T111" i="15"/>
  <c r="T100" i="14"/>
  <c r="T108" i="14"/>
  <c r="T106" i="12"/>
  <c r="T111" i="12"/>
  <c r="U99" i="11"/>
  <c r="U107" i="11"/>
  <c r="T107" i="11"/>
  <c r="T104" i="9"/>
  <c r="U103" i="8"/>
  <c r="T103" i="8"/>
  <c r="U108" i="8"/>
  <c r="T112" i="8"/>
  <c r="L114" i="7"/>
  <c r="R114" i="7" s="1"/>
  <c r="U100" i="6"/>
  <c r="T100" i="6"/>
  <c r="U102" i="6"/>
  <c r="T102" i="6"/>
  <c r="U107" i="4"/>
  <c r="T107" i="4"/>
  <c r="T107" i="20"/>
  <c r="T104" i="19"/>
  <c r="T112" i="19"/>
  <c r="T101" i="18"/>
  <c r="T109" i="18"/>
  <c r="E97" i="17"/>
  <c r="T98" i="17"/>
  <c r="T106" i="17"/>
  <c r="T103" i="16"/>
  <c r="T111" i="16"/>
  <c r="T100" i="15"/>
  <c r="T108" i="15"/>
  <c r="T105" i="14"/>
  <c r="T98" i="13"/>
  <c r="T103" i="13"/>
  <c r="T108" i="13"/>
  <c r="U101" i="11"/>
  <c r="T105" i="11"/>
  <c r="T99" i="10"/>
  <c r="U109" i="10"/>
  <c r="T109" i="10"/>
  <c r="U101" i="9"/>
  <c r="T101" i="9"/>
  <c r="U100" i="7"/>
  <c r="T100" i="7"/>
  <c r="M114" i="7"/>
  <c r="S114" i="7" s="1"/>
  <c r="U102" i="5"/>
  <c r="T102" i="5"/>
  <c r="E97" i="18"/>
  <c r="E97" i="13"/>
  <c r="T98" i="10"/>
  <c r="E97" i="10"/>
  <c r="T112" i="9"/>
  <c r="U111" i="8"/>
  <c r="T111" i="8"/>
  <c r="U108" i="7"/>
  <c r="T108" i="7"/>
  <c r="U110" i="5"/>
  <c r="T110" i="5"/>
  <c r="U115" i="3"/>
  <c r="T99" i="2"/>
  <c r="T107" i="2"/>
  <c r="T108" i="6"/>
  <c r="T115" i="6"/>
  <c r="T105" i="5"/>
  <c r="T102" i="4"/>
  <c r="T110" i="4"/>
  <c r="T99" i="3"/>
  <c r="T107" i="3"/>
  <c r="T104" i="2"/>
  <c r="T112" i="2"/>
  <c r="U99" i="3"/>
  <c r="T104" i="3"/>
  <c r="T112" i="3"/>
  <c r="L114" i="3"/>
  <c r="R114" i="3" s="1"/>
  <c r="T101" i="2"/>
  <c r="T109" i="2"/>
  <c r="M114" i="2"/>
  <c r="S114" i="2" s="1"/>
  <c r="T110" i="6"/>
  <c r="T99" i="5"/>
  <c r="T107" i="5"/>
  <c r="T104" i="4"/>
  <c r="T112" i="4"/>
  <c r="T101" i="3"/>
  <c r="T109" i="3"/>
  <c r="E97" i="2"/>
  <c r="U99" i="5"/>
  <c r="T115" i="2"/>
  <c r="U97" i="12" l="1"/>
  <c r="T61" i="8"/>
  <c r="U97" i="6"/>
  <c r="E114" i="6"/>
  <c r="T97" i="5"/>
  <c r="U97" i="5"/>
  <c r="P115" i="28"/>
  <c r="P114" i="28"/>
  <c r="P115" i="8"/>
  <c r="P114" i="8"/>
  <c r="U32" i="16"/>
  <c r="T32" i="16"/>
  <c r="Q114" i="7"/>
  <c r="Q115" i="7"/>
  <c r="P115" i="4"/>
  <c r="P114" i="4"/>
  <c r="P114" i="40"/>
  <c r="P115" i="40"/>
  <c r="Q115" i="39"/>
  <c r="Q114" i="39"/>
  <c r="P115" i="30"/>
  <c r="P114" i="30"/>
  <c r="P115" i="29"/>
  <c r="P114" i="29"/>
  <c r="Q115" i="18"/>
  <c r="Q114" i="18"/>
  <c r="T115" i="11"/>
  <c r="U97" i="11"/>
  <c r="T115" i="34"/>
  <c r="T115" i="40"/>
  <c r="Q115" i="38"/>
  <c r="Q114" i="38"/>
  <c r="P115" i="32"/>
  <c r="P114" i="32"/>
  <c r="P114" i="26"/>
  <c r="P115" i="26"/>
  <c r="P115" i="22"/>
  <c r="P114" i="22"/>
  <c r="P114" i="16"/>
  <c r="P115" i="16"/>
  <c r="Q115" i="14"/>
  <c r="Q114" i="14"/>
  <c r="T115" i="14"/>
  <c r="U115" i="14"/>
  <c r="U35" i="14"/>
  <c r="T35" i="14"/>
  <c r="Q115" i="9"/>
  <c r="Q114" i="9"/>
  <c r="Q115" i="10"/>
  <c r="Q114" i="10"/>
  <c r="Q115" i="40"/>
  <c r="Q114" i="40"/>
  <c r="Q115" i="29"/>
  <c r="Q114" i="29"/>
  <c r="P115" i="20"/>
  <c r="P114" i="20"/>
  <c r="U61" i="21"/>
  <c r="T61" i="21"/>
  <c r="T97" i="38"/>
  <c r="T115" i="33"/>
  <c r="P115" i="35"/>
  <c r="P114" i="35"/>
  <c r="Q115" i="25"/>
  <c r="Q114" i="25"/>
  <c r="Q115" i="13"/>
  <c r="Q114" i="13"/>
  <c r="U32" i="14"/>
  <c r="T32" i="14"/>
  <c r="P115" i="17"/>
  <c r="P114" i="17"/>
  <c r="Q115" i="8"/>
  <c r="Q114" i="8"/>
  <c r="P115" i="9"/>
  <c r="P114" i="9"/>
  <c r="P115" i="13"/>
  <c r="P114" i="13"/>
  <c r="U115" i="12"/>
  <c r="T115" i="12"/>
  <c r="Q115" i="30"/>
  <c r="Q114" i="30"/>
  <c r="P115" i="21"/>
  <c r="P114" i="21"/>
  <c r="Q114" i="22"/>
  <c r="Q115" i="22"/>
  <c r="P115" i="38"/>
  <c r="P114" i="38"/>
  <c r="Q115" i="28"/>
  <c r="Q114" i="28"/>
  <c r="Q115" i="32"/>
  <c r="Q114" i="32"/>
  <c r="U97" i="38"/>
  <c r="T115" i="38"/>
  <c r="T115" i="36"/>
  <c r="P115" i="37"/>
  <c r="P114" i="37"/>
  <c r="P115" i="31"/>
  <c r="P114" i="31"/>
  <c r="U35" i="31"/>
  <c r="T35" i="31"/>
  <c r="Q115" i="21"/>
  <c r="Q114" i="21"/>
  <c r="Q115" i="11"/>
  <c r="Q114" i="11"/>
  <c r="Q115" i="3"/>
  <c r="Q114" i="3"/>
  <c r="P115" i="3"/>
  <c r="P114" i="3"/>
  <c r="Q115" i="5"/>
  <c r="Q114" i="5"/>
  <c r="Q115" i="2"/>
  <c r="Q114" i="2"/>
  <c r="Q115" i="20"/>
  <c r="Q114" i="20"/>
  <c r="P115" i="39"/>
  <c r="P114" i="39"/>
  <c r="P115" i="36"/>
  <c r="P114" i="36"/>
  <c r="Q115" i="31"/>
  <c r="Q114" i="31"/>
  <c r="E114" i="40"/>
  <c r="Q115" i="34"/>
  <c r="Q114" i="34"/>
  <c r="U26" i="30"/>
  <c r="T26" i="30"/>
  <c r="P115" i="27"/>
  <c r="P114" i="27"/>
  <c r="P115" i="25"/>
  <c r="P114" i="25"/>
  <c r="P114" i="19"/>
  <c r="P115" i="19"/>
  <c r="Q115" i="17"/>
  <c r="Q114" i="17"/>
  <c r="P114" i="10"/>
  <c r="P115" i="10"/>
  <c r="Q114" i="12"/>
  <c r="Q115" i="12"/>
  <c r="P115" i="7"/>
  <c r="P114" i="7"/>
  <c r="Q115" i="1"/>
  <c r="Q114" i="1"/>
  <c r="Q115" i="36"/>
  <c r="Q114" i="36"/>
  <c r="Q115" i="15"/>
  <c r="Q114" i="15"/>
  <c r="Q115" i="4"/>
  <c r="Q114" i="4"/>
  <c r="Q115" i="35"/>
  <c r="Q114" i="35"/>
  <c r="E114" i="12"/>
  <c r="T114" i="12" s="1"/>
  <c r="Q115" i="33"/>
  <c r="Q114" i="33"/>
  <c r="U61" i="29"/>
  <c r="T61" i="29"/>
  <c r="P115" i="24"/>
  <c r="P114" i="24"/>
  <c r="Q115" i="23"/>
  <c r="Q114" i="23"/>
  <c r="P114" i="11"/>
  <c r="P115" i="11"/>
  <c r="Q115" i="6"/>
  <c r="Q114" i="6"/>
  <c r="P115" i="6"/>
  <c r="P114" i="6"/>
  <c r="T115" i="7"/>
  <c r="U32" i="40"/>
  <c r="T32" i="40"/>
  <c r="Q115" i="37"/>
  <c r="Q114" i="37"/>
  <c r="Q114" i="26"/>
  <c r="Q115" i="26"/>
  <c r="P115" i="23"/>
  <c r="P114" i="23"/>
  <c r="Q115" i="24"/>
  <c r="Q114" i="24"/>
  <c r="P114" i="15"/>
  <c r="P115" i="15"/>
  <c r="Q115" i="19"/>
  <c r="Q114" i="19"/>
  <c r="Q114" i="16"/>
  <c r="Q115" i="16"/>
  <c r="P114" i="12"/>
  <c r="P115" i="12"/>
  <c r="U97" i="21"/>
  <c r="T97" i="21"/>
  <c r="E114" i="21"/>
  <c r="T97" i="22"/>
  <c r="E114" i="22"/>
  <c r="U97" i="22"/>
  <c r="U97" i="27"/>
  <c r="T97" i="27"/>
  <c r="E114" i="27"/>
  <c r="U97" i="34"/>
  <c r="T97" i="34"/>
  <c r="E114" i="34"/>
  <c r="U97" i="1"/>
  <c r="T97" i="1"/>
  <c r="E114" i="1"/>
  <c r="T97" i="15"/>
  <c r="E114" i="15"/>
  <c r="U97" i="15"/>
  <c r="U97" i="35"/>
  <c r="T97" i="35"/>
  <c r="E114" i="35"/>
  <c r="E114" i="33"/>
  <c r="U97" i="33"/>
  <c r="T97" i="33"/>
  <c r="T97" i="2"/>
  <c r="E114" i="2"/>
  <c r="U97" i="2"/>
  <c r="U114" i="7"/>
  <c r="T114" i="7"/>
  <c r="E114" i="19"/>
  <c r="U97" i="19"/>
  <c r="T97" i="19"/>
  <c r="E114" i="23"/>
  <c r="U97" i="23"/>
  <c r="T97" i="23"/>
  <c r="E114" i="18"/>
  <c r="U97" i="18"/>
  <c r="T97" i="18"/>
  <c r="T97" i="30"/>
  <c r="E114" i="30"/>
  <c r="U97" i="30"/>
  <c r="T97" i="20"/>
  <c r="U97" i="20"/>
  <c r="E114" i="20"/>
  <c r="U97" i="28"/>
  <c r="T97" i="28"/>
  <c r="E114" i="28"/>
  <c r="T97" i="36"/>
  <c r="U97" i="36"/>
  <c r="E114" i="36"/>
  <c r="U114" i="26"/>
  <c r="T114" i="26"/>
  <c r="E114" i="16"/>
  <c r="U97" i="16"/>
  <c r="T97" i="16"/>
  <c r="E114" i="4"/>
  <c r="U97" i="4"/>
  <c r="T97" i="4"/>
  <c r="E114" i="37"/>
  <c r="U97" i="37"/>
  <c r="T97" i="37"/>
  <c r="U114" i="25"/>
  <c r="T114" i="25"/>
  <c r="U114" i="3"/>
  <c r="T114" i="3"/>
  <c r="U114" i="6"/>
  <c r="T114" i="6"/>
  <c r="U97" i="14"/>
  <c r="T97" i="14"/>
  <c r="E114" i="14"/>
  <c r="E114" i="24"/>
  <c r="U97" i="24"/>
  <c r="T97" i="24"/>
  <c r="U114" i="11"/>
  <c r="T114" i="11"/>
  <c r="E114" i="39"/>
  <c r="U97" i="39"/>
  <c r="T97" i="39"/>
  <c r="U97" i="29"/>
  <c r="T97" i="29"/>
  <c r="E114" i="29"/>
  <c r="T114" i="32"/>
  <c r="U114" i="32"/>
  <c r="U114" i="5"/>
  <c r="T114" i="5"/>
  <c r="E114" i="10"/>
  <c r="U97" i="10"/>
  <c r="T97" i="10"/>
  <c r="E114" i="9"/>
  <c r="T97" i="9"/>
  <c r="U97" i="9"/>
  <c r="U97" i="8"/>
  <c r="T97" i="8"/>
  <c r="E114" i="8"/>
  <c r="T97" i="13"/>
  <c r="E114" i="13"/>
  <c r="U97" i="13"/>
  <c r="E114" i="17"/>
  <c r="U97" i="17"/>
  <c r="T97" i="17"/>
  <c r="E114" i="31"/>
  <c r="U97" i="31"/>
  <c r="T97" i="31"/>
  <c r="U114" i="38"/>
  <c r="T114" i="38"/>
  <c r="U114" i="12" l="1"/>
  <c r="T114" i="40"/>
  <c r="U114" i="40"/>
  <c r="U114" i="10"/>
  <c r="T114" i="10"/>
  <c r="U114" i="4"/>
  <c r="T114" i="4"/>
  <c r="T114" i="1"/>
  <c r="U114" i="1"/>
  <c r="U114" i="19"/>
  <c r="T114" i="19"/>
  <c r="U114" i="28"/>
  <c r="T114" i="28"/>
  <c r="U114" i="35"/>
  <c r="T114" i="35"/>
  <c r="U114" i="22"/>
  <c r="T114" i="22"/>
  <c r="U114" i="31"/>
  <c r="T114" i="31"/>
  <c r="U114" i="24"/>
  <c r="T114" i="24"/>
  <c r="U114" i="33"/>
  <c r="T114" i="33"/>
  <c r="T114" i="20"/>
  <c r="U114" i="20"/>
  <c r="U114" i="18"/>
  <c r="T114" i="18"/>
  <c r="T114" i="34"/>
  <c r="U114" i="34"/>
  <c r="U114" i="16"/>
  <c r="T114" i="16"/>
  <c r="U114" i="37"/>
  <c r="T114" i="37"/>
  <c r="U114" i="21"/>
  <c r="T114" i="21"/>
  <c r="T114" i="8"/>
  <c r="U114" i="8"/>
  <c r="U114" i="30"/>
  <c r="T114" i="30"/>
  <c r="U114" i="2"/>
  <c r="T114" i="2"/>
  <c r="T114" i="14"/>
  <c r="U114" i="14"/>
  <c r="U114" i="17"/>
  <c r="T114" i="17"/>
  <c r="U114" i="39"/>
  <c r="T114" i="39"/>
  <c r="U114" i="9"/>
  <c r="T114" i="9"/>
  <c r="U114" i="13"/>
  <c r="T114" i="13"/>
  <c r="U114" i="36"/>
  <c r="T114" i="36"/>
  <c r="U114" i="29"/>
  <c r="T114" i="29"/>
  <c r="U114" i="23"/>
  <c r="T114" i="23"/>
  <c r="U114" i="15"/>
  <c r="T114" i="15"/>
  <c r="T114" i="27"/>
  <c r="U114" i="27"/>
</calcChain>
</file>

<file path=xl/sharedStrings.xml><?xml version="1.0" encoding="utf-8"?>
<sst xmlns="http://schemas.openxmlformats.org/spreadsheetml/2006/main" count="14597" uniqueCount="167">
  <si>
    <t/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</si>
  <si>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</si>
  <si>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</si>
  <si>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</si>
  <si>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EASTERN CAPE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</si>
  <si>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</si>
  <si>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</si>
  <si>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</si>
  <si>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</si>
  <si>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</si>
  <si>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</si>
  <si>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</si>
  <si>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</si>
  <si>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</si>
  <si>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</si>
  <si>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</si>
  <si>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</si>
  <si>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</si>
  <si>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</si>
  <si>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</si>
  <si>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</si>
  <si>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</si>
  <si>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</si>
  <si>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</si>
  <si>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</si>
  <si>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</si>
  <si>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</si>
  <si>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</si>
  <si>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</si>
  <si>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</si>
  <si>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</si>
  <si>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</si>
  <si>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</si>
  <si>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</si>
  <si>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</si>
  <si>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</si>
  <si>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</si>
  <si>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</si>
  <si>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</si>
  <si>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</si>
  <si>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</si>
  <si>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</si>
  <si>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</si>
  <si>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</si>
  <si>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</si>
  <si>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</si>
  <si>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</si>
  <si>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</si>
  <si>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</si>
  <si>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</si>
  <si>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</si>
  <si>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</si>
  <si>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</si>
  <si>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</si>
  <si>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</si>
  <si>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</si>
  <si>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</si>
  <si>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</si>
  <si>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</si>
  <si>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</si>
  <si>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</si>
  <si>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</si>
  <si>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</si>
  <si>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</si>
  <si>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</si>
  <si>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</si>
  <si>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</si>
  <si>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</si>
  <si>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</si>
  <si>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</si>
  <si>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</si>
  <si>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</si>
  <si>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</si>
  <si>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</si>
  <si>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</si>
  <si>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</si>
  <si>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</si>
  <si>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</si>
  <si>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</si>
  <si>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</si>
  <si>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</si>
  <si>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</si>
  <si>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</si>
  <si>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</si>
  <si>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</si>
  <si>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</si>
  <si>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</si>
  <si>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</si>
  <si>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</si>
  <si>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</si>
  <si>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</si>
  <si>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</si>
  <si>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</si>
  <si>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</si>
  <si>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</si>
  <si>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</si>
  <si>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</si>
  <si>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</si>
  <si>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</si>
  <si>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</si>
  <si>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</si>
  <si>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</si>
  <si>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</si>
  <si>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</si>
  <si>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</si>
  <si>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</si>
  <si>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</si>
  <si>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</si>
  <si>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</si>
  <si>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</si>
  <si>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</si>
  <si>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</si>
  <si>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</si>
  <si>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</si>
  <si>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EASTERN CAPE: BUFFALO CITY (BUF)</t>
  </si>
  <si>
    <t>EASTERN CAPE: NELSON MANDELA BAY (NMA)</t>
  </si>
  <si>
    <t>EASTERN CAPE: DR BEYERS NAUDE (EC101)</t>
  </si>
  <si>
    <t>EASTERN CAPE: BLUE CRANE ROUTE (EC102)</t>
  </si>
  <si>
    <t>EASTERN CAPE: MAKANA (EC104)</t>
  </si>
  <si>
    <t>EASTERN CAPE: NDLAMBE (EC105)</t>
  </si>
  <si>
    <t>EASTERN CAPE: SUNDAYS RIVER VALLEY (EC106)</t>
  </si>
  <si>
    <t>EASTERN CAPE: KOUGA (EC108)</t>
  </si>
  <si>
    <t>EASTERN CAPE: KOU-KAMMA (EC109)</t>
  </si>
  <si>
    <t>EASTERN CAPE: SARAH BAARTMAN (DC10)</t>
  </si>
  <si>
    <t>EASTERN CAPE: MBHASHE (EC121)</t>
  </si>
  <si>
    <t>EASTERN CAPE: MNQUMA (EC122)</t>
  </si>
  <si>
    <t>EASTERN CAPE: GREAT KEI (EC123)</t>
  </si>
  <si>
    <t>EASTERN CAPE: AMAHLATHI (EC124)</t>
  </si>
  <si>
    <t>EASTERN CAPE: NGQUSHWA (EC126)</t>
  </si>
  <si>
    <t>EASTERN CAPE: RAYMOND MHLABA (EC129)</t>
  </si>
  <si>
    <t>EASTERN CAPE: AMATHOLE (DC12)</t>
  </si>
  <si>
    <t>EASTERN CAPE: INXUBA YETHEMBA (EC131)</t>
  </si>
  <si>
    <t>EASTERN CAPE: VUYISILE MINI (EC135)</t>
  </si>
  <si>
    <t>EASTERN CAPE: EMALAHLENI (EC) (EC136)</t>
  </si>
  <si>
    <t>EASTERN CAPE: DR. A.B. XUMA (EC137)</t>
  </si>
  <si>
    <t>EASTERN CAPE: SAKHISIZWE (EC138)</t>
  </si>
  <si>
    <t>EASTERN CAPE: ENOCH MGIJIMA (EC139)</t>
  </si>
  <si>
    <t>EASTERN CAPE: CHRIS HANI (DC13)</t>
  </si>
  <si>
    <t>EASTERN CAPE: ELUNDINI (EC141)</t>
  </si>
  <si>
    <t>EASTERN CAPE: SENQU (EC142)</t>
  </si>
  <si>
    <t>EASTERN CAPE: WALTER SISULU (EC145)</t>
  </si>
  <si>
    <t>EASTERN CAPE: JOE GQABI (DC14)</t>
  </si>
  <si>
    <t>EASTERN CAPE: NGQUZA HILLS (EC153)</t>
  </si>
  <si>
    <t>EASTERN CAPE: PORT ST JOHNS (EC154)</t>
  </si>
  <si>
    <t>EASTERN CAPE: NYANDENI (EC155)</t>
  </si>
  <si>
    <t>EASTERN CAPE: KUMKANI MHLONTLO (EC156)</t>
  </si>
  <si>
    <t>EASTERN CAPE: KING SABATA DALINDYEBO (EC157)</t>
  </si>
  <si>
    <t>EASTERN CAPE: O R TAMBO (DC15)</t>
  </si>
  <si>
    <t>EASTERN CAPE: MATATIELE (EC441)</t>
  </si>
  <si>
    <t>EASTERN CAPE: UMZIMVUBU (EC442)</t>
  </si>
  <si>
    <t>EASTERN CAPE: WINNIE MADIKIZELA-MANDELA (EC443)</t>
  </si>
  <si>
    <t>EASTERN CAPE: NTABANKULU (EC444)</t>
  </si>
  <si>
    <t>EASTERN CAPE: ALFRED NZO (DC44)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</si>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</sst>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(* #,##0_);_(* \(#,##0\);_(* &quot;- &quot;?_);_(@_)"/>
    <numFmt numFmtId="168" formatCode="#\ ###\ ###,"/>
    <numFmt numFmtId="169" formatCode="_(* #,##0_);_(* \(#,##0\);_(* &quot;-&quot;?_);_(@_)"/>
    <numFmt numFmtId="170" formatCode="_(* #,##0_);_(* \(#,##0\);_(* &quot;&quot;\-\ &quot;&quot;?_);_(@_)"/>
    <numFmt numFmtId="171" formatCode="0.0\%;\(0.0\%\);_(* &quot;-&quot;_)"/>
    <numFmt numFmtId="172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7" fontId="2" fillId="0" borderId="1" xfId="0" applyNumberFormat="1" applyFont="1" applyBorder="1" applyAlignment="1">
      <alignment horizontal="left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2" xfId="0" applyNumberFormat="1" applyFont="1" applyBorder="1" applyAlignment="1">
      <alignment horizontal="center" vertical="top" wrapText="1"/>
    </xf>
    <xf numFmtId="168" fontId="2" fillId="0" borderId="3" xfId="0" applyNumberFormat="1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3" fillId="0" borderId="4" xfId="0" applyNumberFormat="1" applyFont="1" applyBorder="1"/>
    <xf numFmtId="168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8" fontId="2" fillId="0" borderId="7" xfId="0" applyNumberFormat="1" applyFont="1" applyBorder="1" applyAlignment="1">
      <alignment horizontal="right"/>
    </xf>
    <xf numFmtId="168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8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8" fontId="2" fillId="0" borderId="3" xfId="0" applyNumberFormat="1" applyFont="1" applyBorder="1"/>
    <xf numFmtId="168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8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7" fontId="5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70" fontId="10" fillId="0" borderId="4" xfId="0" applyNumberFormat="1" applyFont="1" applyBorder="1" applyAlignment="1">
      <alignment wrapText="1"/>
    </xf>
    <xf numFmtId="170" fontId="10" fillId="0" borderId="18" xfId="0" applyNumberFormat="1" applyFont="1" applyBorder="1" applyAlignment="1">
      <alignment wrapText="1"/>
    </xf>
    <xf numFmtId="170" fontId="10" fillId="0" borderId="19" xfId="0" applyNumberFormat="1" applyFont="1" applyBorder="1" applyAlignment="1">
      <alignment wrapText="1"/>
    </xf>
    <xf numFmtId="171" fontId="10" fillId="0" borderId="18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71" fontId="11" fillId="0" borderId="18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71" fontId="10" fillId="0" borderId="20" xfId="0" applyNumberFormat="1" applyFont="1" applyBorder="1"/>
    <xf numFmtId="171" fontId="10" fillId="0" borderId="21" xfId="0" applyNumberFormat="1" applyFont="1" applyBorder="1"/>
    <xf numFmtId="171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71" fontId="10" fillId="0" borderId="16" xfId="0" applyNumberFormat="1" applyFont="1" applyBorder="1"/>
    <xf numFmtId="171" fontId="10" fillId="0" borderId="17" xfId="0" applyNumberFormat="1" applyFont="1" applyBorder="1"/>
    <xf numFmtId="171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71" fontId="10" fillId="0" borderId="24" xfId="0" applyNumberFormat="1" applyFont="1" applyBorder="1"/>
    <xf numFmtId="171" fontId="10" fillId="0" borderId="25" xfId="0" applyNumberFormat="1" applyFont="1" applyBorder="1"/>
    <xf numFmtId="170" fontId="0" fillId="0" borderId="3" xfId="0" applyNumberFormat="1" applyBorder="1"/>
    <xf numFmtId="170" fontId="0" fillId="0" borderId="0" xfId="0" applyNumberFormat="1"/>
    <xf numFmtId="171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8" fontId="2" fillId="3" borderId="27" xfId="0" applyNumberFormat="1" applyFont="1" applyFill="1" applyBorder="1" applyAlignment="1">
      <alignment horizontal="righ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168" fontId="2" fillId="3" borderId="30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168" fontId="2" fillId="0" borderId="33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" fillId="0" borderId="35" xfId="0" applyNumberFormat="1" applyFont="1" applyBorder="1" applyAlignment="1">
      <alignment horizontal="left" vertical="top" wrapText="1"/>
    </xf>
    <xf numFmtId="168" fontId="2" fillId="0" borderId="35" xfId="0" applyNumberFormat="1" applyFont="1" applyBorder="1" applyAlignment="1">
      <alignment horizontal="center" vertical="top" wrapText="1"/>
    </xf>
    <xf numFmtId="167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7" fontId="2" fillId="0" borderId="4" xfId="0" applyNumberFormat="1" applyFont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8" fontId="2" fillId="0" borderId="23" xfId="0" applyNumberFormat="1" applyFont="1" applyBorder="1" applyAlignment="1">
      <alignment horizontal="right"/>
    </xf>
    <xf numFmtId="171" fontId="2" fillId="0" borderId="22" xfId="1" applyNumberFormat="1" applyFont="1" applyFill="1" applyBorder="1" applyAlignment="1" applyProtection="1">
      <alignment horizontal="right"/>
    </xf>
    <xf numFmtId="171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71" fontId="11" fillId="0" borderId="4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shrinkToFit="1"/>
    </xf>
    <xf numFmtId="170" fontId="11" fillId="0" borderId="3" xfId="0" applyNumberFormat="1" applyFont="1" applyBorder="1" applyAlignment="1">
      <alignment wrapText="1"/>
    </xf>
    <xf numFmtId="170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71" fontId="11" fillId="0" borderId="1" xfId="0" applyNumberFormat="1" applyFont="1" applyBorder="1" applyAlignment="1">
      <alignment wrapText="1"/>
    </xf>
    <xf numFmtId="171" fontId="11" fillId="0" borderId="1" xfId="0" applyNumberFormat="1" applyFont="1" applyBorder="1" applyAlignment="1">
      <alignment shrinkToFit="1"/>
    </xf>
    <xf numFmtId="170" fontId="10" fillId="0" borderId="3" xfId="0" applyNumberFormat="1" applyFont="1" applyBorder="1" applyAlignment="1">
      <alignment wrapText="1"/>
    </xf>
    <xf numFmtId="170" fontId="10" fillId="0" borderId="0" xfId="0" applyNumberFormat="1" applyFont="1" applyAlignment="1">
      <alignment wrapText="1"/>
    </xf>
    <xf numFmtId="172" fontId="11" fillId="0" borderId="4" xfId="0" applyNumberFormat="1" applyFont="1" applyBorder="1" applyAlignment="1">
      <alignment wrapText="1"/>
    </xf>
    <xf numFmtId="172" fontId="11" fillId="0" borderId="18" xfId="0" applyNumberFormat="1" applyFont="1" applyBorder="1" applyAlignment="1">
      <alignment wrapText="1"/>
    </xf>
    <xf numFmtId="172" fontId="11" fillId="0" borderId="19" xfId="0" applyNumberFormat="1" applyFont="1" applyBorder="1" applyAlignment="1">
      <alignment wrapText="1"/>
    </xf>
    <xf numFmtId="172" fontId="10" fillId="0" borderId="7" xfId="0" applyNumberFormat="1" applyFont="1" applyBorder="1"/>
    <xf numFmtId="172" fontId="10" fillId="0" borderId="20" xfId="0" applyNumberFormat="1" applyFont="1" applyBorder="1"/>
    <xf numFmtId="172" fontId="10" fillId="0" borderId="21" xfId="0" applyNumberFormat="1" applyFont="1" applyBorder="1"/>
    <xf numFmtId="172" fontId="10" fillId="0" borderId="4" xfId="0" applyNumberFormat="1" applyFont="1" applyBorder="1" applyAlignment="1">
      <alignment wrapText="1"/>
    </xf>
    <xf numFmtId="172" fontId="10" fillId="0" borderId="18" xfId="0" applyNumberFormat="1" applyFont="1" applyBorder="1" applyAlignment="1">
      <alignment wrapText="1"/>
    </xf>
    <xf numFmtId="172" fontId="10" fillId="0" borderId="19" xfId="0" applyNumberFormat="1" applyFont="1" applyBorder="1" applyAlignment="1">
      <alignment wrapText="1"/>
    </xf>
    <xf numFmtId="172" fontId="10" fillId="0" borderId="23" xfId="0" applyNumberFormat="1" applyFont="1" applyBorder="1"/>
    <xf numFmtId="172" fontId="10" fillId="0" borderId="16" xfId="0" applyNumberFormat="1" applyFont="1" applyBorder="1"/>
    <xf numFmtId="172" fontId="10" fillId="0" borderId="17" xfId="0" applyNumberFormat="1" applyFont="1" applyBorder="1"/>
    <xf numFmtId="172" fontId="10" fillId="0" borderId="10" xfId="0" applyNumberFormat="1" applyFont="1" applyBorder="1"/>
    <xf numFmtId="172" fontId="10" fillId="0" borderId="24" xfId="0" applyNumberFormat="1" applyFont="1" applyBorder="1"/>
    <xf numFmtId="172" fontId="10" fillId="0" borderId="25" xfId="0" applyNumberFormat="1" applyFont="1" applyBorder="1"/>
    <xf numFmtId="172" fontId="2" fillId="0" borderId="7" xfId="0" applyNumberFormat="1" applyFont="1" applyBorder="1" applyAlignment="1">
      <alignment horizontal="right"/>
    </xf>
    <xf numFmtId="172" fontId="2" fillId="0" borderId="8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72" fontId="3" fillId="0" borderId="4" xfId="0" applyNumberFormat="1" applyFont="1" applyBorder="1" applyAlignment="1" applyProtection="1">
      <alignment horizontal="right"/>
      <protection locked="0"/>
    </xf>
    <xf numFmtId="172" fontId="2" fillId="0" borderId="3" xfId="0" applyNumberFormat="1" applyFont="1" applyBorder="1" applyAlignment="1">
      <alignment horizontal="right"/>
    </xf>
    <xf numFmtId="172" fontId="2" fillId="0" borderId="37" xfId="0" applyNumberFormat="1" applyFont="1" applyBorder="1" applyAlignment="1">
      <alignment horizontal="right"/>
    </xf>
    <xf numFmtId="172" fontId="2" fillId="0" borderId="23" xfId="0" applyNumberFormat="1" applyFont="1" applyBorder="1" applyAlignment="1">
      <alignment horizontal="right"/>
    </xf>
    <xf numFmtId="172" fontId="11" fillId="0" borderId="35" xfId="0" applyNumberFormat="1" applyFont="1" applyBorder="1" applyAlignment="1">
      <alignment wrapText="1"/>
    </xf>
    <xf numFmtId="172" fontId="10" fillId="0" borderId="1" xfId="0" applyNumberFormat="1" applyFont="1" applyBorder="1" applyAlignment="1">
      <alignment wrapText="1"/>
    </xf>
    <xf numFmtId="172" fontId="2" fillId="0" borderId="1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3" fillId="2" borderId="4" xfId="0" applyNumberFormat="1" applyFont="1" applyFill="1" applyBorder="1" applyAlignment="1" applyProtection="1">
      <alignment horizontal="right"/>
      <protection locked="0"/>
    </xf>
    <xf numFmtId="172" fontId="3" fillId="0" borderId="4" xfId="0" applyNumberFormat="1" applyFont="1" applyBorder="1" applyAlignment="1">
      <alignment horizontal="right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2" fillId="0" borderId="2" xfId="0" applyNumberFormat="1" applyFont="1" applyBorder="1"/>
    <xf numFmtId="172" fontId="2" fillId="0" borderId="1" xfId="0" applyNumberFormat="1" applyFont="1" applyBorder="1"/>
    <xf numFmtId="172" fontId="2" fillId="0" borderId="9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tabSelected="1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89785000</v>
      </c>
      <c r="C10" s="118"/>
      <c r="D10" s="118"/>
      <c r="E10" s="118">
        <f t="shared" ref="E10:E17" si="0">$B10      +$C10      +$D10</f>
        <v>89785000</v>
      </c>
      <c r="F10" s="119">
        <v>89785000</v>
      </c>
      <c r="G10" s="120">
        <v>89785000</v>
      </c>
      <c r="H10" s="119">
        <v>19386000</v>
      </c>
      <c r="I10" s="120">
        <v>14648000</v>
      </c>
      <c r="J10" s="119">
        <v>23316000</v>
      </c>
      <c r="K10" s="120">
        <v>23748597</v>
      </c>
      <c r="L10" s="119">
        <v>16939000</v>
      </c>
      <c r="M10" s="120">
        <v>17560795</v>
      </c>
      <c r="N10" s="119">
        <v>18938000</v>
      </c>
      <c r="O10" s="120">
        <v>24908764</v>
      </c>
      <c r="P10" s="119">
        <f t="shared" ref="P10:P17" si="1">$H10      +$J10      +$L10      +$N10</f>
        <v>78579000</v>
      </c>
      <c r="Q10" s="120">
        <f t="shared" ref="Q10:Q17" si="2">$I10      +$K10      +$M10      +$O10</f>
        <v>80866156</v>
      </c>
      <c r="R10" s="59">
        <f t="shared" ref="R10:R17" si="3">IF(($L10      =0),0,((($N10      -$L10      )/$L10      )*100))</f>
        <v>11.801168900171202</v>
      </c>
      <c r="S10" s="60">
        <f t="shared" ref="S10:S17" si="4">IF(($M10      =0),0,((($O10      -$M10      )/$M10      )*100))</f>
        <v>41.84303159395688</v>
      </c>
      <c r="T10" s="59">
        <f t="shared" ref="T10:T17" si="5">IF(($E10      =0),0,(($P10      /$E10      )*100))</f>
        <v>87.519073341872257</v>
      </c>
      <c r="U10" s="61">
        <f t="shared" ref="U10:U17" si="6">IF(($E10      =0),0,(($Q10      /$E10      )*100))</f>
        <v>90.06644316979451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27000000</v>
      </c>
      <c r="C11" s="118"/>
      <c r="D11" s="118"/>
      <c r="E11" s="118">
        <f t="shared" si="0"/>
        <v>27000000</v>
      </c>
      <c r="F11" s="119">
        <v>27000000</v>
      </c>
      <c r="G11" s="120">
        <v>27000000</v>
      </c>
      <c r="H11" s="119">
        <v>5450000</v>
      </c>
      <c r="I11" s="120">
        <v>2326715</v>
      </c>
      <c r="J11" s="119">
        <v>5502000</v>
      </c>
      <c r="K11" s="120">
        <v>4780843</v>
      </c>
      <c r="L11" s="119">
        <v>4423000</v>
      </c>
      <c r="M11" s="120">
        <v>3586668</v>
      </c>
      <c r="N11" s="119">
        <v>5563000</v>
      </c>
      <c r="O11" s="120">
        <v>4955182</v>
      </c>
      <c r="P11" s="119">
        <f t="shared" si="1"/>
        <v>20938000</v>
      </c>
      <c r="Q11" s="120">
        <f t="shared" si="2"/>
        <v>15649408</v>
      </c>
      <c r="R11" s="59">
        <f t="shared" si="3"/>
        <v>25.774361293239885</v>
      </c>
      <c r="S11" s="60">
        <f t="shared" si="4"/>
        <v>38.155580611308324</v>
      </c>
      <c r="T11" s="59">
        <f t="shared" si="5"/>
        <v>77.548148148148144</v>
      </c>
      <c r="U11" s="61">
        <f t="shared" si="6"/>
        <v>57.960770370370376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97300000</v>
      </c>
      <c r="C13" s="118"/>
      <c r="D13" s="118"/>
      <c r="E13" s="118">
        <f t="shared" si="0"/>
        <v>97300000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>
        <v>34620832</v>
      </c>
      <c r="N13" s="119"/>
      <c r="O13" s="120">
        <v>81187563</v>
      </c>
      <c r="P13" s="119">
        <f t="shared" si="1"/>
        <v>0</v>
      </c>
      <c r="Q13" s="120">
        <f t="shared" si="2"/>
        <v>115808395</v>
      </c>
      <c r="R13" s="59">
        <f t="shared" si="3"/>
        <v>0</v>
      </c>
      <c r="S13" s="60">
        <f t="shared" si="4"/>
        <v>134.50494488405133</v>
      </c>
      <c r="T13" s="59">
        <f t="shared" si="5"/>
        <v>0</v>
      </c>
      <c r="U13" s="61">
        <f t="shared" si="6"/>
        <v>119.02198869475849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12600000</v>
      </c>
      <c r="C14" s="118"/>
      <c r="D14" s="118"/>
      <c r="E14" s="118">
        <f t="shared" si="0"/>
        <v>12600000</v>
      </c>
      <c r="F14" s="119">
        <v>12600000</v>
      </c>
      <c r="G14" s="120">
        <v>10000000</v>
      </c>
      <c r="H14" s="119"/>
      <c r="I14" s="120"/>
      <c r="J14" s="119">
        <v>3388000</v>
      </c>
      <c r="K14" s="120">
        <v>2148810</v>
      </c>
      <c r="L14" s="119"/>
      <c r="M14" s="120"/>
      <c r="N14" s="119">
        <v>841000</v>
      </c>
      <c r="O14" s="120"/>
      <c r="P14" s="119">
        <f t="shared" si="1"/>
        <v>4229000</v>
      </c>
      <c r="Q14" s="120">
        <f t="shared" si="2"/>
        <v>2148810</v>
      </c>
      <c r="R14" s="59">
        <f t="shared" si="3"/>
        <v>0</v>
      </c>
      <c r="S14" s="60">
        <f t="shared" si="4"/>
        <v>0</v>
      </c>
      <c r="T14" s="59">
        <f t="shared" si="5"/>
        <v>33.563492063492063</v>
      </c>
      <c r="U14" s="61">
        <f t="shared" si="6"/>
        <v>17.054047619047619</v>
      </c>
      <c r="V14" s="119">
        <v>66000</v>
      </c>
      <c r="W14" s="120" t="s">
        <v>36</v>
      </c>
    </row>
    <row r="15" spans="1:23" ht="12.95" customHeight="1" x14ac:dyDescent="0.2">
      <c r="A15" s="58" t="s">
        <v>42</v>
      </c>
      <c r="B15" s="118">
        <v>9600000</v>
      </c>
      <c r="C15" s="118"/>
      <c r="D15" s="118"/>
      <c r="E15" s="118">
        <f t="shared" si="0"/>
        <v>9600000</v>
      </c>
      <c r="F15" s="119">
        <v>9600000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141000000</v>
      </c>
      <c r="C16" s="118">
        <v>14000000</v>
      </c>
      <c r="D16" s="118"/>
      <c r="E16" s="118">
        <f t="shared" si="0"/>
        <v>155000000</v>
      </c>
      <c r="F16" s="119">
        <v>155000000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377285000</v>
      </c>
      <c r="C17" s="121">
        <f>SUM(C9:C16)</f>
        <v>14000000</v>
      </c>
      <c r="D17" s="121"/>
      <c r="E17" s="121">
        <f t="shared" si="0"/>
        <v>391285000</v>
      </c>
      <c r="F17" s="122">
        <f t="shared" ref="F17:O17" si="7">SUM(F9:F16)</f>
        <v>293985000</v>
      </c>
      <c r="G17" s="123">
        <f t="shared" si="7"/>
        <v>126785000</v>
      </c>
      <c r="H17" s="122">
        <f t="shared" si="7"/>
        <v>24836000</v>
      </c>
      <c r="I17" s="123">
        <f t="shared" si="7"/>
        <v>16974715</v>
      </c>
      <c r="J17" s="122">
        <f t="shared" si="7"/>
        <v>32206000</v>
      </c>
      <c r="K17" s="123">
        <f t="shared" si="7"/>
        <v>30678250</v>
      </c>
      <c r="L17" s="122">
        <f t="shared" si="7"/>
        <v>21362000</v>
      </c>
      <c r="M17" s="123">
        <f t="shared" si="7"/>
        <v>55768295</v>
      </c>
      <c r="N17" s="122">
        <f t="shared" si="7"/>
        <v>25342000</v>
      </c>
      <c r="O17" s="123">
        <f t="shared" si="7"/>
        <v>111051509</v>
      </c>
      <c r="P17" s="122">
        <f t="shared" si="1"/>
        <v>103746000</v>
      </c>
      <c r="Q17" s="123">
        <f t="shared" si="2"/>
        <v>214472769</v>
      </c>
      <c r="R17" s="63">
        <f t="shared" si="3"/>
        <v>18.631214305776613</v>
      </c>
      <c r="S17" s="64">
        <f t="shared" si="4"/>
        <v>99.130184991310927</v>
      </c>
      <c r="T17" s="63">
        <f>IF((SUM($E9:$E14))=0,0,(P17/(SUM($E9:$E14))*100))</f>
        <v>45.766592407967003</v>
      </c>
      <c r="U17" s="65">
        <f>IF((SUM($E9:$E14))=0,0,(Q17/(SUM($E9:$E14))*100))</f>
        <v>94.612686767981998</v>
      </c>
      <c r="V17" s="122">
        <f>SUM(V9:V16)</f>
        <v>66000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88000000</v>
      </c>
      <c r="C22" s="118"/>
      <c r="D22" s="118"/>
      <c r="E22" s="118">
        <f t="shared" si="8"/>
        <v>88000000</v>
      </c>
      <c r="F22" s="119">
        <v>88000000</v>
      </c>
      <c r="G22" s="120">
        <v>92000000</v>
      </c>
      <c r="H22" s="119"/>
      <c r="I22" s="120">
        <v>-356648</v>
      </c>
      <c r="J22" s="119">
        <v>7548000</v>
      </c>
      <c r="K22" s="120">
        <v>37989775</v>
      </c>
      <c r="L22" s="119">
        <v>26691000</v>
      </c>
      <c r="M22" s="120">
        <v>34548619</v>
      </c>
      <c r="N22" s="119">
        <v>13972000</v>
      </c>
      <c r="O22" s="120">
        <v>21100335</v>
      </c>
      <c r="P22" s="119">
        <f t="shared" si="9"/>
        <v>48211000</v>
      </c>
      <c r="Q22" s="120">
        <f t="shared" si="10"/>
        <v>93282081</v>
      </c>
      <c r="R22" s="59">
        <f t="shared" si="11"/>
        <v>-47.652766850249144</v>
      </c>
      <c r="S22" s="60">
        <f t="shared" si="12"/>
        <v>-38.925677463403098</v>
      </c>
      <c r="T22" s="59">
        <f t="shared" si="13"/>
        <v>54.785227272727276</v>
      </c>
      <c r="U22" s="61">
        <f t="shared" si="14"/>
        <v>106.00236477272726</v>
      </c>
      <c r="V22" s="119">
        <v>90298000</v>
      </c>
      <c r="W22" s="120">
        <v>42584000</v>
      </c>
    </row>
    <row r="23" spans="1:23" ht="12.95" customHeight="1" x14ac:dyDescent="0.2">
      <c r="A23" s="58" t="s">
        <v>50</v>
      </c>
      <c r="B23" s="118">
        <v>504019000</v>
      </c>
      <c r="C23" s="118">
        <v>496187000</v>
      </c>
      <c r="D23" s="118"/>
      <c r="E23" s="118">
        <f t="shared" si="8"/>
        <v>1000206000</v>
      </c>
      <c r="F23" s="119">
        <v>1000206000</v>
      </c>
      <c r="G23" s="120">
        <v>1000206000</v>
      </c>
      <c r="H23" s="119">
        <v>20523000</v>
      </c>
      <c r="I23" s="120">
        <v>42913636</v>
      </c>
      <c r="J23" s="119">
        <v>95984000</v>
      </c>
      <c r="K23" s="120">
        <v>106335344</v>
      </c>
      <c r="L23" s="119">
        <v>91885000</v>
      </c>
      <c r="M23" s="120">
        <v>94432315</v>
      </c>
      <c r="N23" s="119">
        <v>51832000</v>
      </c>
      <c r="O23" s="120">
        <v>183446640</v>
      </c>
      <c r="P23" s="119">
        <f t="shared" si="9"/>
        <v>260224000</v>
      </c>
      <c r="Q23" s="120">
        <f t="shared" si="10"/>
        <v>427127935</v>
      </c>
      <c r="R23" s="59">
        <f t="shared" si="11"/>
        <v>-43.590357512107524</v>
      </c>
      <c r="S23" s="60">
        <f t="shared" si="12"/>
        <v>94.262567850846395</v>
      </c>
      <c r="T23" s="59">
        <f t="shared" si="13"/>
        <v>26.017040489659131</v>
      </c>
      <c r="U23" s="61">
        <f t="shared" si="14"/>
        <v>42.703996476725791</v>
      </c>
      <c r="V23" s="119">
        <v>335295000</v>
      </c>
      <c r="W23" s="120">
        <v>130898000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592019000</v>
      </c>
      <c r="C26" s="121">
        <f>SUM(C19:C25)</f>
        <v>496187000</v>
      </c>
      <c r="D26" s="121"/>
      <c r="E26" s="121">
        <f t="shared" si="8"/>
        <v>1088206000</v>
      </c>
      <c r="F26" s="122">
        <f t="shared" ref="F26:O26" si="15">SUM(F19:F25)</f>
        <v>1088206000</v>
      </c>
      <c r="G26" s="123">
        <f t="shared" si="15"/>
        <v>1092206000</v>
      </c>
      <c r="H26" s="122">
        <f t="shared" si="15"/>
        <v>20523000</v>
      </c>
      <c r="I26" s="123">
        <f t="shared" si="15"/>
        <v>42556988</v>
      </c>
      <c r="J26" s="122">
        <f t="shared" si="15"/>
        <v>103532000</v>
      </c>
      <c r="K26" s="123">
        <f t="shared" si="15"/>
        <v>144325119</v>
      </c>
      <c r="L26" s="122">
        <f t="shared" si="15"/>
        <v>118576000</v>
      </c>
      <c r="M26" s="123">
        <f t="shared" si="15"/>
        <v>128980934</v>
      </c>
      <c r="N26" s="122">
        <f t="shared" si="15"/>
        <v>65804000</v>
      </c>
      <c r="O26" s="123">
        <f t="shared" si="15"/>
        <v>204546975</v>
      </c>
      <c r="P26" s="122">
        <f t="shared" si="9"/>
        <v>308435000</v>
      </c>
      <c r="Q26" s="123">
        <f t="shared" si="10"/>
        <v>520410016</v>
      </c>
      <c r="R26" s="63">
        <f t="shared" si="11"/>
        <v>-44.504790176764267</v>
      </c>
      <c r="S26" s="64">
        <f t="shared" si="12"/>
        <v>58.586985422202012</v>
      </c>
      <c r="T26" s="63">
        <f>IF(($E26-$E21-$E25)   =0,0,($P26   /($E26-$E21-$E25)   )*100)</f>
        <v>28.343438650402593</v>
      </c>
      <c r="U26" s="65">
        <f>IF(($E26-$E21-$E25)   =0,0,($Q26   /($E26-$E21-$E25)   )*100)</f>
        <v>47.822748266412795</v>
      </c>
      <c r="V26" s="122">
        <f>SUM(V19:V25)</f>
        <v>425593000</v>
      </c>
      <c r="W26" s="123">
        <f>SUM(W19:W25)</f>
        <v>173482000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298225000</v>
      </c>
      <c r="C30" s="118"/>
      <c r="D30" s="118"/>
      <c r="E30" s="118">
        <f>$B30      +$C30      +$D30</f>
        <v>298225000</v>
      </c>
      <c r="F30" s="119">
        <v>298225000</v>
      </c>
      <c r="G30" s="120">
        <v>178585000</v>
      </c>
      <c r="H30" s="119">
        <v>16132000</v>
      </c>
      <c r="I30" s="120"/>
      <c r="J30" s="119">
        <v>26332000</v>
      </c>
      <c r="K30" s="120"/>
      <c r="L30" s="119">
        <v>25250000</v>
      </c>
      <c r="M30" s="120"/>
      <c r="N30" s="119">
        <v>13325000</v>
      </c>
      <c r="O30" s="120"/>
      <c r="P30" s="119">
        <f>$H30      +$J30      +$L30      +$N30</f>
        <v>81039000</v>
      </c>
      <c r="Q30" s="120">
        <f>$I30      +$K30      +$M30      +$O30</f>
        <v>0</v>
      </c>
      <c r="R30" s="59">
        <f>IF(($L30      =0),0,((($N30      -$L30      )/$L30      )*100))</f>
        <v>-47.227722772277225</v>
      </c>
      <c r="S30" s="60">
        <f>IF(($M30      =0),0,((($O30      -$M30      )/$M30      )*100))</f>
        <v>0</v>
      </c>
      <c r="T30" s="59">
        <f>IF(($E30      =0),0,(($P30      /$E30      )*100))</f>
        <v>27.173778187610026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18548000</v>
      </c>
      <c r="C31" s="118"/>
      <c r="D31" s="118"/>
      <c r="E31" s="118">
        <f>$B31      +$C31      +$D31</f>
        <v>18548000</v>
      </c>
      <c r="F31" s="119">
        <v>18548000</v>
      </c>
      <c r="G31" s="120">
        <v>17779000</v>
      </c>
      <c r="H31" s="119">
        <v>2066000</v>
      </c>
      <c r="I31" s="120">
        <v>1207877</v>
      </c>
      <c r="J31" s="119">
        <v>4748000</v>
      </c>
      <c r="K31" s="120">
        <v>4600405</v>
      </c>
      <c r="L31" s="119">
        <v>5208000</v>
      </c>
      <c r="M31" s="120">
        <v>2215007</v>
      </c>
      <c r="N31" s="119">
        <v>3844000</v>
      </c>
      <c r="O31" s="120">
        <v>3646165</v>
      </c>
      <c r="P31" s="119">
        <f>$H31      +$J31      +$L31      +$N31</f>
        <v>15866000</v>
      </c>
      <c r="Q31" s="120">
        <f>$I31      +$K31      +$M31      +$O31</f>
        <v>11669454</v>
      </c>
      <c r="R31" s="59">
        <f>IF(($L31      =0),0,((($N31      -$L31      )/$L31      )*100))</f>
        <v>-26.190476190476193</v>
      </c>
      <c r="S31" s="60">
        <f>IF(($M31      =0),0,((($O31      -$M31      )/$M31      )*100))</f>
        <v>64.61189513170838</v>
      </c>
      <c r="T31" s="59">
        <f>IF(($E31      =0),0,(($P31      /$E31      )*100))</f>
        <v>85.540219969808064</v>
      </c>
      <c r="U31" s="61">
        <f>IF(($E31      =0),0,(($Q31      /$E31      )*100))</f>
        <v>62.914891093379346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316773000</v>
      </c>
      <c r="C32" s="121">
        <f>SUM(C28:C31)</f>
        <v>0</v>
      </c>
      <c r="D32" s="121"/>
      <c r="E32" s="121">
        <f>$B32      +$C32      +$D32</f>
        <v>316773000</v>
      </c>
      <c r="F32" s="122">
        <f t="shared" ref="F32:O32" si="16">SUM(F28:F31)</f>
        <v>316773000</v>
      </c>
      <c r="G32" s="123">
        <f t="shared" si="16"/>
        <v>196364000</v>
      </c>
      <c r="H32" s="122">
        <f t="shared" si="16"/>
        <v>18198000</v>
      </c>
      <c r="I32" s="123">
        <f t="shared" si="16"/>
        <v>1207877</v>
      </c>
      <c r="J32" s="122">
        <f t="shared" si="16"/>
        <v>31080000</v>
      </c>
      <c r="K32" s="123">
        <f t="shared" si="16"/>
        <v>4600405</v>
      </c>
      <c r="L32" s="122">
        <f t="shared" si="16"/>
        <v>30458000</v>
      </c>
      <c r="M32" s="123">
        <f t="shared" si="16"/>
        <v>2215007</v>
      </c>
      <c r="N32" s="122">
        <f t="shared" si="16"/>
        <v>17169000</v>
      </c>
      <c r="O32" s="123">
        <f t="shared" si="16"/>
        <v>3646165</v>
      </c>
      <c r="P32" s="122">
        <f>$H32      +$J32      +$L32      +$N32</f>
        <v>96905000</v>
      </c>
      <c r="Q32" s="123">
        <f>$I32      +$K32      +$M32      +$O32</f>
        <v>11669454</v>
      </c>
      <c r="R32" s="63">
        <f>IF(($L32      =0),0,((($N32      -$L32      )/$L32      )*100))</f>
        <v>-43.630573248407643</v>
      </c>
      <c r="S32" s="64">
        <f>IF(($M32      =0),0,((($O32      -$M32      )/$M32      )*100))</f>
        <v>64.61189513170838</v>
      </c>
      <c r="T32" s="63">
        <f>IF($E32   =0,0,($P32   /$E32   )*100)</f>
        <v>30.591306708589432</v>
      </c>
      <c r="U32" s="65">
        <f>IF($E32   =0,0,($Q32   /$E32   )*100)</f>
        <v>3.6838537375344491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83724000</v>
      </c>
      <c r="C34" s="118"/>
      <c r="D34" s="118"/>
      <c r="E34" s="118">
        <f>$B34      +$C34      +$D34</f>
        <v>83724000</v>
      </c>
      <c r="F34" s="119">
        <v>83724000</v>
      </c>
      <c r="G34" s="120">
        <v>83724000</v>
      </c>
      <c r="H34" s="119">
        <v>19074000</v>
      </c>
      <c r="I34" s="120">
        <v>31418058</v>
      </c>
      <c r="J34" s="119">
        <v>26848000</v>
      </c>
      <c r="K34" s="120">
        <v>27811609</v>
      </c>
      <c r="L34" s="119">
        <v>16472000</v>
      </c>
      <c r="M34" s="120">
        <v>14414641</v>
      </c>
      <c r="N34" s="119">
        <v>7679000</v>
      </c>
      <c r="O34" s="120">
        <v>1714865</v>
      </c>
      <c r="P34" s="119">
        <f>$H34      +$J34      +$L34      +$N34</f>
        <v>70073000</v>
      </c>
      <c r="Q34" s="120">
        <f>$I34      +$K34      +$M34      +$O34</f>
        <v>75359173</v>
      </c>
      <c r="R34" s="59">
        <f>IF(($L34      =0),0,((($N34      -$L34      )/$L34      )*100))</f>
        <v>-53.381495871782413</v>
      </c>
      <c r="S34" s="60">
        <f>IF(($M34      =0),0,((($O34      -$M34      )/$M34      )*100))</f>
        <v>-88.103311071014531</v>
      </c>
      <c r="T34" s="59">
        <f>IF(($E34      =0),0,(($P34      /$E34      )*100))</f>
        <v>83.695236730208777</v>
      </c>
      <c r="U34" s="61">
        <f>IF(($E34      =0),0,(($Q34      /$E34      )*100))</f>
        <v>90.009045196120582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83724000</v>
      </c>
      <c r="C35" s="121">
        <f>C34</f>
        <v>0</v>
      </c>
      <c r="D35" s="121"/>
      <c r="E35" s="121">
        <f>$B35      +$C35      +$D35</f>
        <v>83724000</v>
      </c>
      <c r="F35" s="122">
        <f t="shared" ref="F35:O35" si="17">F34</f>
        <v>83724000</v>
      </c>
      <c r="G35" s="123">
        <f t="shared" si="17"/>
        <v>83724000</v>
      </c>
      <c r="H35" s="122">
        <f t="shared" si="17"/>
        <v>19074000</v>
      </c>
      <c r="I35" s="123">
        <f t="shared" si="17"/>
        <v>31418058</v>
      </c>
      <c r="J35" s="122">
        <f t="shared" si="17"/>
        <v>26848000</v>
      </c>
      <c r="K35" s="123">
        <f t="shared" si="17"/>
        <v>27811609</v>
      </c>
      <c r="L35" s="122">
        <f t="shared" si="17"/>
        <v>16472000</v>
      </c>
      <c r="M35" s="123">
        <f t="shared" si="17"/>
        <v>14414641</v>
      </c>
      <c r="N35" s="122">
        <f t="shared" si="17"/>
        <v>7679000</v>
      </c>
      <c r="O35" s="123">
        <f t="shared" si="17"/>
        <v>1714865</v>
      </c>
      <c r="P35" s="122">
        <f>$H35      +$J35      +$L35      +$N35</f>
        <v>70073000</v>
      </c>
      <c r="Q35" s="123">
        <f>$I35      +$K35      +$M35      +$O35</f>
        <v>75359173</v>
      </c>
      <c r="R35" s="63">
        <f>IF(($L35      =0),0,((($N35      -$L35      )/$L35      )*100))</f>
        <v>-53.381495871782413</v>
      </c>
      <c r="S35" s="64">
        <f>IF(($M35      =0),0,((($O35      -$M35      )/$M35      )*100))</f>
        <v>-88.103311071014531</v>
      </c>
      <c r="T35" s="63">
        <f>IF($E35   =0,0,($P35   /$E35   )*100)</f>
        <v>83.695236730208777</v>
      </c>
      <c r="U35" s="65">
        <f>IF($E35   =0,0,($Q35   /$E35   )*100)</f>
        <v>90.009045196120582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342222000</v>
      </c>
      <c r="C37" s="118"/>
      <c r="D37" s="118"/>
      <c r="E37" s="118">
        <f t="shared" ref="E37:E42" si="18">$B37      +$C37      +$D37</f>
        <v>342222000</v>
      </c>
      <c r="F37" s="119">
        <v>342222000</v>
      </c>
      <c r="G37" s="120">
        <v>337918000</v>
      </c>
      <c r="H37" s="119">
        <v>89773000</v>
      </c>
      <c r="I37" s="120">
        <v>41763166</v>
      </c>
      <c r="J37" s="119">
        <v>90373000</v>
      </c>
      <c r="K37" s="120">
        <v>70032190</v>
      </c>
      <c r="L37" s="119">
        <v>71014000</v>
      </c>
      <c r="M37" s="120">
        <v>29630936</v>
      </c>
      <c r="N37" s="119">
        <v>45556000</v>
      </c>
      <c r="O37" s="120">
        <v>36458804</v>
      </c>
      <c r="P37" s="119">
        <f t="shared" ref="P37:P42" si="19">$H37      +$J37      +$L37      +$N37</f>
        <v>296716000</v>
      </c>
      <c r="Q37" s="120">
        <f t="shared" ref="Q37:Q42" si="20">$I37      +$K37      +$M37      +$O37</f>
        <v>177885096</v>
      </c>
      <c r="R37" s="59">
        <f t="shared" ref="R37:R42" si="21">IF(($L37      =0),0,((($N37      -$L37      )/$L37      )*100))</f>
        <v>-35.849269158194161</v>
      </c>
      <c r="S37" s="60">
        <f t="shared" ref="S37:S42" si="22">IF(($M37      =0),0,((($O37      -$M37      )/$M37      )*100))</f>
        <v>23.043038532431105</v>
      </c>
      <c r="T37" s="59">
        <f t="shared" ref="T37:T42" si="23">IF(($E37      =0),0,(($P37      /$E37      )*100))</f>
        <v>86.70278357323609</v>
      </c>
      <c r="U37" s="61">
        <f t="shared" ref="U37:U42" si="24">IF(($E37      =0),0,(($Q37      /$E37      )*100))</f>
        <v>51.97944492171748</v>
      </c>
      <c r="V37" s="119">
        <v>6338000</v>
      </c>
      <c r="W37" s="120">
        <v>783000</v>
      </c>
    </row>
    <row r="38" spans="1:23" ht="12.95" customHeight="1" x14ac:dyDescent="0.2">
      <c r="A38" s="58" t="s">
        <v>62</v>
      </c>
      <c r="B38" s="118">
        <v>515162000</v>
      </c>
      <c r="C38" s="118"/>
      <c r="D38" s="118"/>
      <c r="E38" s="118">
        <f t="shared" si="18"/>
        <v>515162000</v>
      </c>
      <c r="F38" s="119">
        <v>515162000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28000000</v>
      </c>
      <c r="C40" s="118"/>
      <c r="D40" s="118"/>
      <c r="E40" s="118">
        <f t="shared" si="18"/>
        <v>28000000</v>
      </c>
      <c r="F40" s="119">
        <v>28000000</v>
      </c>
      <c r="G40" s="120">
        <v>21800000</v>
      </c>
      <c r="H40" s="119"/>
      <c r="I40" s="120">
        <v>1794529</v>
      </c>
      <c r="J40" s="119">
        <v>7522000</v>
      </c>
      <c r="K40" s="120">
        <v>5502654</v>
      </c>
      <c r="L40" s="119">
        <v>7363000</v>
      </c>
      <c r="M40" s="120">
        <v>5969321</v>
      </c>
      <c r="N40" s="119">
        <v>333000</v>
      </c>
      <c r="O40" s="120">
        <v>2689272</v>
      </c>
      <c r="P40" s="119">
        <f t="shared" si="19"/>
        <v>15218000</v>
      </c>
      <c r="Q40" s="120">
        <f t="shared" si="20"/>
        <v>15955776</v>
      </c>
      <c r="R40" s="59">
        <f t="shared" si="21"/>
        <v>-95.477386934673376</v>
      </c>
      <c r="S40" s="60">
        <f t="shared" si="22"/>
        <v>-54.948443884991271</v>
      </c>
      <c r="T40" s="59">
        <f t="shared" si="23"/>
        <v>54.35</v>
      </c>
      <c r="U40" s="61">
        <f t="shared" si="24"/>
        <v>56.984914285714282</v>
      </c>
      <c r="V40" s="119">
        <v>438000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885384000</v>
      </c>
      <c r="C42" s="121">
        <f>SUM(C37:C41)</f>
        <v>0</v>
      </c>
      <c r="D42" s="121"/>
      <c r="E42" s="121">
        <f t="shared" si="18"/>
        <v>885384000</v>
      </c>
      <c r="F42" s="122">
        <f t="shared" ref="F42:O42" si="25">SUM(F37:F41)</f>
        <v>885384000</v>
      </c>
      <c r="G42" s="123">
        <f t="shared" si="25"/>
        <v>359718000</v>
      </c>
      <c r="H42" s="122">
        <f t="shared" si="25"/>
        <v>89773000</v>
      </c>
      <c r="I42" s="123">
        <f t="shared" si="25"/>
        <v>43557695</v>
      </c>
      <c r="J42" s="122">
        <f t="shared" si="25"/>
        <v>97895000</v>
      </c>
      <c r="K42" s="123">
        <f t="shared" si="25"/>
        <v>75534844</v>
      </c>
      <c r="L42" s="122">
        <f t="shared" si="25"/>
        <v>78377000</v>
      </c>
      <c r="M42" s="123">
        <f t="shared" si="25"/>
        <v>35600257</v>
      </c>
      <c r="N42" s="122">
        <f t="shared" si="25"/>
        <v>45889000</v>
      </c>
      <c r="O42" s="123">
        <f t="shared" si="25"/>
        <v>39148076</v>
      </c>
      <c r="P42" s="122">
        <f t="shared" si="19"/>
        <v>311934000</v>
      </c>
      <c r="Q42" s="123">
        <f t="shared" si="20"/>
        <v>193840872</v>
      </c>
      <c r="R42" s="63">
        <f t="shared" si="21"/>
        <v>-41.450935861285835</v>
      </c>
      <c r="S42" s="64">
        <f t="shared" si="22"/>
        <v>9.9657117643841726</v>
      </c>
      <c r="T42" s="63">
        <f>IF((+$E37+$E40) =0,0,(P42   /(+$E37+$E40) )*100)</f>
        <v>84.255932926730452</v>
      </c>
      <c r="U42" s="65">
        <f>IF((+$E37+$E40) =0,0,(Q42   /(+$E37+$E40) )*100)</f>
        <v>52.358010058829564</v>
      </c>
      <c r="V42" s="122">
        <f>SUM(V37:V41)</f>
        <v>6776000</v>
      </c>
      <c r="W42" s="123">
        <f>SUM(W37:W41)</f>
        <v>783000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725000000</v>
      </c>
      <c r="C45" s="118"/>
      <c r="D45" s="118"/>
      <c r="E45" s="118">
        <f t="shared" si="26"/>
        <v>725000000</v>
      </c>
      <c r="F45" s="119">
        <v>725000000</v>
      </c>
      <c r="G45" s="120">
        <v>564000000</v>
      </c>
      <c r="H45" s="119">
        <v>77499000</v>
      </c>
      <c r="I45" s="120">
        <v>5402496</v>
      </c>
      <c r="J45" s="119">
        <v>78640000</v>
      </c>
      <c r="K45" s="120">
        <v>6674571</v>
      </c>
      <c r="L45" s="119">
        <v>28360000</v>
      </c>
      <c r="M45" s="120">
        <v>7319461</v>
      </c>
      <c r="N45" s="119">
        <v>63979000</v>
      </c>
      <c r="O45" s="120">
        <v>14708994</v>
      </c>
      <c r="P45" s="119">
        <f t="shared" si="27"/>
        <v>248478000</v>
      </c>
      <c r="Q45" s="120">
        <f t="shared" si="28"/>
        <v>34105522</v>
      </c>
      <c r="R45" s="59">
        <f t="shared" si="29"/>
        <v>125.59590973201693</v>
      </c>
      <c r="S45" s="60">
        <f t="shared" si="30"/>
        <v>100.95733825209261</v>
      </c>
      <c r="T45" s="59">
        <f t="shared" si="31"/>
        <v>34.272827586206894</v>
      </c>
      <c r="U45" s="61">
        <f t="shared" si="32"/>
        <v>4.7042099310344829</v>
      </c>
      <c r="V45" s="119">
        <v>12302000</v>
      </c>
      <c r="W45" s="120" t="s">
        <v>36</v>
      </c>
    </row>
    <row r="46" spans="1:23" ht="12.95" customHeight="1" x14ac:dyDescent="0.2">
      <c r="A46" s="58" t="s">
        <v>69</v>
      </c>
      <c r="B46" s="118">
        <v>300916000</v>
      </c>
      <c r="C46" s="118"/>
      <c r="D46" s="118"/>
      <c r="E46" s="118">
        <f t="shared" si="26"/>
        <v>300916000</v>
      </c>
      <c r="F46" s="119">
        <v>300916000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553071000</v>
      </c>
      <c r="C53" s="118"/>
      <c r="D53" s="118"/>
      <c r="E53" s="118">
        <f t="shared" si="26"/>
        <v>553071000</v>
      </c>
      <c r="F53" s="119">
        <v>553071000</v>
      </c>
      <c r="G53" s="120">
        <v>536946000</v>
      </c>
      <c r="H53" s="119">
        <v>71523000</v>
      </c>
      <c r="I53" s="120">
        <v>42805209</v>
      </c>
      <c r="J53" s="119">
        <v>196404000</v>
      </c>
      <c r="K53" s="120">
        <v>139077480</v>
      </c>
      <c r="L53" s="119">
        <v>31313000</v>
      </c>
      <c r="M53" s="120">
        <v>83938244</v>
      </c>
      <c r="N53" s="119">
        <v>160164000</v>
      </c>
      <c r="O53" s="120">
        <v>71887019</v>
      </c>
      <c r="P53" s="119">
        <f t="shared" si="27"/>
        <v>459404000</v>
      </c>
      <c r="Q53" s="120">
        <f t="shared" si="28"/>
        <v>337707952</v>
      </c>
      <c r="R53" s="59">
        <f t="shared" si="29"/>
        <v>411.49362884425</v>
      </c>
      <c r="S53" s="60">
        <f t="shared" si="30"/>
        <v>-14.357251743317384</v>
      </c>
      <c r="T53" s="59">
        <f t="shared" si="31"/>
        <v>83.064199713960775</v>
      </c>
      <c r="U53" s="61">
        <f t="shared" si="32"/>
        <v>61.060506155629199</v>
      </c>
      <c r="V53" s="119">
        <v>6183000</v>
      </c>
      <c r="W53" s="120" t="s">
        <v>36</v>
      </c>
    </row>
    <row r="54" spans="1:23" ht="12.95" customHeight="1" x14ac:dyDescent="0.2">
      <c r="A54" s="58" t="s">
        <v>77</v>
      </c>
      <c r="B54" s="118">
        <v>45000000</v>
      </c>
      <c r="C54" s="118"/>
      <c r="D54" s="118"/>
      <c r="E54" s="118">
        <f t="shared" si="26"/>
        <v>45000000</v>
      </c>
      <c r="F54" s="119">
        <v>45000000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1623987000</v>
      </c>
      <c r="C55" s="121">
        <f>SUM(C44:C54)</f>
        <v>0</v>
      </c>
      <c r="D55" s="121"/>
      <c r="E55" s="121">
        <f t="shared" si="26"/>
        <v>1623987000</v>
      </c>
      <c r="F55" s="122">
        <f t="shared" ref="F55:O55" si="33">SUM(F44:F54)</f>
        <v>1623987000</v>
      </c>
      <c r="G55" s="123">
        <f t="shared" si="33"/>
        <v>1100946000</v>
      </c>
      <c r="H55" s="122">
        <f t="shared" si="33"/>
        <v>149022000</v>
      </c>
      <c r="I55" s="123">
        <f t="shared" si="33"/>
        <v>48207705</v>
      </c>
      <c r="J55" s="122">
        <f t="shared" si="33"/>
        <v>275044000</v>
      </c>
      <c r="K55" s="123">
        <f t="shared" si="33"/>
        <v>145752051</v>
      </c>
      <c r="L55" s="122">
        <f t="shared" si="33"/>
        <v>59673000</v>
      </c>
      <c r="M55" s="123">
        <f t="shared" si="33"/>
        <v>91257705</v>
      </c>
      <c r="N55" s="122">
        <f t="shared" si="33"/>
        <v>224143000</v>
      </c>
      <c r="O55" s="123">
        <f t="shared" si="33"/>
        <v>86596013</v>
      </c>
      <c r="P55" s="122">
        <f t="shared" si="27"/>
        <v>707882000</v>
      </c>
      <c r="Q55" s="123">
        <f t="shared" si="28"/>
        <v>371813474</v>
      </c>
      <c r="R55" s="63">
        <f t="shared" si="29"/>
        <v>275.61878906708228</v>
      </c>
      <c r="S55" s="64">
        <f t="shared" si="30"/>
        <v>-5.1082722275341022</v>
      </c>
      <c r="T55" s="63">
        <f>IF((+$E45+$E47+$E49+$E50+$E53) =0,0,(P55   /(+$E45+$E47+$E49+$E50+$E53) )*100)</f>
        <v>55.386750814313132</v>
      </c>
      <c r="U55" s="65">
        <f>IF((+$E45+$E47+$E49+$E50+$E53) =0,0,(Q55   /(+$E45+$E47+$E49+$E50+$E53) )*100)</f>
        <v>29.09176986255067</v>
      </c>
      <c r="V55" s="122">
        <f>SUM(V44:V54)</f>
        <v>18485000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696245000</v>
      </c>
      <c r="C67" s="118"/>
      <c r="D67" s="118"/>
      <c r="E67" s="118">
        <f t="shared" si="35"/>
        <v>696245000</v>
      </c>
      <c r="F67" s="119">
        <v>696245000</v>
      </c>
      <c r="G67" s="120">
        <v>651617000</v>
      </c>
      <c r="H67" s="119">
        <v>43001000</v>
      </c>
      <c r="I67" s="120">
        <v>13804605</v>
      </c>
      <c r="J67" s="119">
        <v>221682000</v>
      </c>
      <c r="K67" s="120">
        <v>107743480</v>
      </c>
      <c r="L67" s="119">
        <v>98538000</v>
      </c>
      <c r="M67" s="120">
        <v>43621213</v>
      </c>
      <c r="N67" s="119">
        <v>130692000</v>
      </c>
      <c r="O67" s="120">
        <v>72414967</v>
      </c>
      <c r="P67" s="119">
        <f t="shared" si="36"/>
        <v>493913000</v>
      </c>
      <c r="Q67" s="120">
        <f t="shared" si="37"/>
        <v>237584265</v>
      </c>
      <c r="R67" s="59">
        <f t="shared" si="38"/>
        <v>32.631066187663642</v>
      </c>
      <c r="S67" s="60">
        <f t="shared" si="39"/>
        <v>66.008604575026368</v>
      </c>
      <c r="T67" s="59">
        <f t="shared" si="40"/>
        <v>70.939539960789659</v>
      </c>
      <c r="U67" s="61">
        <f t="shared" si="41"/>
        <v>34.123658338659524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696245000</v>
      </c>
      <c r="C68" s="121">
        <f>SUM(C63:C67)</f>
        <v>0</v>
      </c>
      <c r="D68" s="121"/>
      <c r="E68" s="121">
        <f t="shared" si="35"/>
        <v>696245000</v>
      </c>
      <c r="F68" s="122">
        <f t="shared" ref="F68:O68" si="42">SUM(F63:F67)</f>
        <v>696245000</v>
      </c>
      <c r="G68" s="123">
        <f t="shared" si="42"/>
        <v>651617000</v>
      </c>
      <c r="H68" s="122">
        <f t="shared" si="42"/>
        <v>43001000</v>
      </c>
      <c r="I68" s="123">
        <f t="shared" si="42"/>
        <v>13804605</v>
      </c>
      <c r="J68" s="122">
        <f t="shared" si="42"/>
        <v>221682000</v>
      </c>
      <c r="K68" s="123">
        <f t="shared" si="42"/>
        <v>107743480</v>
      </c>
      <c r="L68" s="122">
        <f t="shared" si="42"/>
        <v>98538000</v>
      </c>
      <c r="M68" s="123">
        <f t="shared" si="42"/>
        <v>43621213</v>
      </c>
      <c r="N68" s="122">
        <f t="shared" si="42"/>
        <v>130692000</v>
      </c>
      <c r="O68" s="123">
        <f t="shared" si="42"/>
        <v>72414967</v>
      </c>
      <c r="P68" s="122">
        <f t="shared" si="36"/>
        <v>493913000</v>
      </c>
      <c r="Q68" s="123">
        <f t="shared" si="37"/>
        <v>237584265</v>
      </c>
      <c r="R68" s="63">
        <f t="shared" si="38"/>
        <v>32.631066187663642</v>
      </c>
      <c r="S68" s="64">
        <f t="shared" si="39"/>
        <v>66.008604575026368</v>
      </c>
      <c r="T68" s="63">
        <f>IF((+$E63+$E65+$E66++$E67) =0,0,(P68   /(+$E63+$E65+$E66+$E67) )*100)</f>
        <v>70.939539960789659</v>
      </c>
      <c r="U68" s="65">
        <f>IF((+$E63+$E65+$E67) =0,0,(Q68  /(+$E63+$E65+$E67) )*100)</f>
        <v>34.123658338659524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4575417000</v>
      </c>
      <c r="C69" s="130">
        <f>SUM(C9:C16,C19:C25,C28:C31,C34,C37:C41,C44:C54,C57:C60,C63:C67)</f>
        <v>510187000</v>
      </c>
      <c r="D69" s="130"/>
      <c r="E69" s="130">
        <f t="shared" si="35"/>
        <v>5085604000</v>
      </c>
      <c r="F69" s="131">
        <f t="shared" ref="F69:O69" si="43">SUM(F9:F16,F19:F25,F28:F31,F34,F37:F41,F44:F54,F57:F60,F63:F67)</f>
        <v>4988304000</v>
      </c>
      <c r="G69" s="132">
        <f t="shared" si="43"/>
        <v>3611360000</v>
      </c>
      <c r="H69" s="131">
        <f t="shared" si="43"/>
        <v>364427000</v>
      </c>
      <c r="I69" s="132">
        <f t="shared" si="43"/>
        <v>197727643</v>
      </c>
      <c r="J69" s="131">
        <f t="shared" si="43"/>
        <v>788287000</v>
      </c>
      <c r="K69" s="132">
        <f t="shared" si="43"/>
        <v>536445758</v>
      </c>
      <c r="L69" s="131">
        <f t="shared" si="43"/>
        <v>423456000</v>
      </c>
      <c r="M69" s="132">
        <f t="shared" si="43"/>
        <v>371858052</v>
      </c>
      <c r="N69" s="131">
        <f t="shared" si="43"/>
        <v>516718000</v>
      </c>
      <c r="O69" s="132">
        <f t="shared" si="43"/>
        <v>519118570</v>
      </c>
      <c r="P69" s="131">
        <f t="shared" si="36"/>
        <v>2092888000</v>
      </c>
      <c r="Q69" s="132">
        <f t="shared" si="37"/>
        <v>1625150023</v>
      </c>
      <c r="R69" s="72">
        <f t="shared" si="38"/>
        <v>22.024011939847352</v>
      </c>
      <c r="S69" s="73">
        <f t="shared" si="39"/>
        <v>39.60127183154286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51.549905096792401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40.029055283273635</v>
      </c>
      <c r="V69" s="131">
        <f>SUM(V9:V16,V19:V25,V28:V31,V34,V37:V41,V44:V54,V57:V60,V63:V67)</f>
        <v>450920000</v>
      </c>
      <c r="W69" s="132">
        <f>SUM(W9:W16,W19:W25,W28:W31,W34,W37:W41,W44:W54,W57:W60,W63:W67)</f>
        <v>174265000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3575350000</v>
      </c>
      <c r="C71" s="118"/>
      <c r="D71" s="118"/>
      <c r="E71" s="118">
        <f>$B71      +$C71      +$D71</f>
        <v>3575350000</v>
      </c>
      <c r="F71" s="119">
        <v>3575350000</v>
      </c>
      <c r="G71" s="120">
        <v>3568299000</v>
      </c>
      <c r="H71" s="119">
        <v>1054847000</v>
      </c>
      <c r="I71" s="120">
        <v>849190105</v>
      </c>
      <c r="J71" s="119">
        <v>1055185000</v>
      </c>
      <c r="K71" s="120">
        <v>1021559851</v>
      </c>
      <c r="L71" s="119">
        <v>711078000</v>
      </c>
      <c r="M71" s="120">
        <v>546063054</v>
      </c>
      <c r="N71" s="119">
        <v>695607000</v>
      </c>
      <c r="O71" s="120">
        <v>383537606</v>
      </c>
      <c r="P71" s="119">
        <f>$H71      +$J71      +$L71      +$N71</f>
        <v>3516717000</v>
      </c>
      <c r="Q71" s="120">
        <f>$I71      +$K71      +$M71      +$O71</f>
        <v>2800350616</v>
      </c>
      <c r="R71" s="59">
        <f>IF(($L71      =0),0,((($N71      -$L71      )/$L71      )*100))</f>
        <v>-2.1757106815286087</v>
      </c>
      <c r="S71" s="60">
        <f>IF(($M71      =0),0,((($O71      -$M71      )/$M71      )*100))</f>
        <v>-29.763128417034419</v>
      </c>
      <c r="T71" s="59">
        <f>IF(($E71      =0),0,(($P71      /$E71      )*100))</f>
        <v>98.360076635853829</v>
      </c>
      <c r="U71" s="61">
        <f>IF(($E71      =0),0,(($Q71      /$E71      )*100))</f>
        <v>78.323817696169613</v>
      </c>
      <c r="V71" s="119">
        <v>591000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128469000</v>
      </c>
      <c r="C72" s="118"/>
      <c r="D72" s="118"/>
      <c r="E72" s="118">
        <f>$B72      +$C72      +$D72</f>
        <v>128469000</v>
      </c>
      <c r="F72" s="119">
        <v>128469000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3703819000</v>
      </c>
      <c r="C73" s="127">
        <f>SUM(C71:C72)</f>
        <v>0</v>
      </c>
      <c r="D73" s="127"/>
      <c r="E73" s="127">
        <f>$B73      +$C73      +$D73</f>
        <v>3703819000</v>
      </c>
      <c r="F73" s="128">
        <f t="shared" ref="F73:O73" si="44">SUM(F71:F72)</f>
        <v>3703819000</v>
      </c>
      <c r="G73" s="129">
        <f t="shared" si="44"/>
        <v>3568299000</v>
      </c>
      <c r="H73" s="128">
        <f t="shared" si="44"/>
        <v>1054847000</v>
      </c>
      <c r="I73" s="129">
        <f t="shared" si="44"/>
        <v>849190105</v>
      </c>
      <c r="J73" s="128">
        <f t="shared" si="44"/>
        <v>1055185000</v>
      </c>
      <c r="K73" s="129">
        <f t="shared" si="44"/>
        <v>1021559851</v>
      </c>
      <c r="L73" s="128">
        <f t="shared" si="44"/>
        <v>711078000</v>
      </c>
      <c r="M73" s="129">
        <f t="shared" si="44"/>
        <v>546063054</v>
      </c>
      <c r="N73" s="128">
        <f t="shared" si="44"/>
        <v>695607000</v>
      </c>
      <c r="O73" s="129">
        <f t="shared" si="44"/>
        <v>383537606</v>
      </c>
      <c r="P73" s="128">
        <f>$H73      +$J73      +$L73      +$N73</f>
        <v>3516717000</v>
      </c>
      <c r="Q73" s="129">
        <f>$I73      +$K73      +$M73      +$O73</f>
        <v>2800350616</v>
      </c>
      <c r="R73" s="68">
        <f>IF(($L73      =0),0,((($N73      -$L73      )/$L73      )*100))</f>
        <v>-2.1757106815286087</v>
      </c>
      <c r="S73" s="69">
        <f>IF(($M73      =0),0,((($O73      -$M73      )/$M73      )*100))</f>
        <v>-29.763128417034419</v>
      </c>
      <c r="T73" s="68">
        <f>IF(($E71      =0),0,(($P71      /$E71      )*100))</f>
        <v>98.360076635853829</v>
      </c>
      <c r="U73" s="70">
        <f>IF($E71   =0,0,($Q71   /$E71 )*100)</f>
        <v>78.323817696169613</v>
      </c>
      <c r="V73" s="128">
        <f>SUM(V71:V72)</f>
        <v>591000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3703819000</v>
      </c>
      <c r="C74" s="130">
        <f>SUM(C71:C72)</f>
        <v>0</v>
      </c>
      <c r="D74" s="130"/>
      <c r="E74" s="130">
        <f>$B74      +$C74      +$D74</f>
        <v>3703819000</v>
      </c>
      <c r="F74" s="131">
        <f t="shared" ref="F74:O74" si="45">SUM(F71:F72)</f>
        <v>3703819000</v>
      </c>
      <c r="G74" s="132">
        <f t="shared" si="45"/>
        <v>3568299000</v>
      </c>
      <c r="H74" s="131">
        <f t="shared" si="45"/>
        <v>1054847000</v>
      </c>
      <c r="I74" s="132">
        <f t="shared" si="45"/>
        <v>849190105</v>
      </c>
      <c r="J74" s="131">
        <f t="shared" si="45"/>
        <v>1055185000</v>
      </c>
      <c r="K74" s="132">
        <f t="shared" si="45"/>
        <v>1021559851</v>
      </c>
      <c r="L74" s="131">
        <f t="shared" si="45"/>
        <v>711078000</v>
      </c>
      <c r="M74" s="132">
        <f t="shared" si="45"/>
        <v>546063054</v>
      </c>
      <c r="N74" s="131">
        <f t="shared" si="45"/>
        <v>695607000</v>
      </c>
      <c r="O74" s="132">
        <f t="shared" si="45"/>
        <v>383537606</v>
      </c>
      <c r="P74" s="131">
        <f>$H74      +$J74      +$L74      +$N74</f>
        <v>3516717000</v>
      </c>
      <c r="Q74" s="132">
        <f>$I74      +$K74      +$M74      +$O74</f>
        <v>2800350616</v>
      </c>
      <c r="R74" s="72">
        <f>IF(($L74      =0),0,((($N74      -$L74      )/$L74      )*100))</f>
        <v>-2.1757106815286087</v>
      </c>
      <c r="S74" s="73">
        <f>IF(($M74      =0),0,((($O74      -$M74      )/$M74      )*100))</f>
        <v>-29.763128417034419</v>
      </c>
      <c r="T74" s="72">
        <f>IF(($E71      =0),0,(($P71      /$E71      )*100))</f>
        <v>98.360076635853829</v>
      </c>
      <c r="U74" s="76">
        <f>IF($E71   =0,0,($Q71   /$E71 )*100)</f>
        <v>78.323817696169613</v>
      </c>
      <c r="V74" s="131">
        <f>SUM(V71:V72)</f>
        <v>591000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8279236000</v>
      </c>
      <c r="C75" s="130">
        <f>SUM(C9:C16,C19:C25,C28:C31,C34,C37:C41,C44:C54,C57:C60,C63:C67,C71:C72)</f>
        <v>510187000</v>
      </c>
      <c r="D75" s="130"/>
      <c r="E75" s="130">
        <f>$B75      +$C75      +$D75</f>
        <v>8789423000</v>
      </c>
      <c r="F75" s="131">
        <f t="shared" ref="F75:O75" si="46">SUM(F9:F16,F19:F25,F28:F31,F34,F37:F41,F44:F54,F57:F60,F63:F67,F71:F72)</f>
        <v>8692123000</v>
      </c>
      <c r="G75" s="132">
        <f t="shared" si="46"/>
        <v>7179659000</v>
      </c>
      <c r="H75" s="131">
        <f t="shared" si="46"/>
        <v>1419274000</v>
      </c>
      <c r="I75" s="132">
        <f t="shared" si="46"/>
        <v>1046917748</v>
      </c>
      <c r="J75" s="131">
        <f t="shared" si="46"/>
        <v>1843472000</v>
      </c>
      <c r="K75" s="132">
        <f t="shared" si="46"/>
        <v>1558005609</v>
      </c>
      <c r="L75" s="131">
        <f t="shared" si="46"/>
        <v>1134534000</v>
      </c>
      <c r="M75" s="132">
        <f t="shared" si="46"/>
        <v>917921106</v>
      </c>
      <c r="N75" s="131">
        <f t="shared" si="46"/>
        <v>1212325000</v>
      </c>
      <c r="O75" s="132">
        <f t="shared" si="46"/>
        <v>902656176</v>
      </c>
      <c r="P75" s="131">
        <f>$H75      +$J75      +$L75      +$N75</f>
        <v>5609605000</v>
      </c>
      <c r="Q75" s="132">
        <f>$I75      +$K75      +$M75      +$O75</f>
        <v>4425500639</v>
      </c>
      <c r="R75" s="72">
        <f>IF(($L75      =0),0,((($N75      -$L75      )/$L75      )*100))</f>
        <v>6.8566477514115931</v>
      </c>
      <c r="S75" s="73">
        <f>IF(($M75      =0),0,((($O75      -$M75      )/$M75      )*100))</f>
        <v>-1.6629893244877629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73.469577262171001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57.961239894929797</v>
      </c>
      <c r="V75" s="131">
        <f>SUM(V9:V16,V19:V25,V28:V31,V34,V37:V41,V44:V54,V57:V60,V63:V67,V71:V72)</f>
        <v>451511000</v>
      </c>
      <c r="W75" s="132">
        <f>SUM(W9:W16,W19:W25,W28:W31,W34,W37:W41,W44:W54,W57:W60,W63:W67,W71:W72)</f>
        <v>174265000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 t="s">
        <v>93</v>
      </c>
      <c r="G124" s="36" t="s">
        <v>93</v>
      </c>
      <c r="W124" s="36"/>
    </row>
    <row r="125" spans="1:23" x14ac:dyDescent="0.2">
      <c r="A125" s="36"/>
      <c r="G125" s="36"/>
      <c r="W125" s="36"/>
    </row>
    <row r="126" spans="1:23" x14ac:dyDescent="0.2">
      <c r="A126" s="36" t="s">
        <v>93</v>
      </c>
      <c r="G126" s="36" t="s">
        <v>93</v>
      </c>
      <c r="W126" s="36"/>
    </row>
  </sheetData>
  <sheetProtection algorithmName="SHA-512" hashValue="j3cZd4GiOYANm2DCGmcVKjn5NMttENA2zo3IckZZBPdMJ63Lzkyzkz+3yBpcCeIzj2613odRS3wUgnnoUZmGAg==" saltValue="yuM3S/Gq5aWCw+EF+6EGT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185000</v>
      </c>
      <c r="I10" s="120">
        <v>118999</v>
      </c>
      <c r="J10" s="119">
        <v>186000</v>
      </c>
      <c r="K10" s="120">
        <v>253015</v>
      </c>
      <c r="L10" s="119">
        <v>363000</v>
      </c>
      <c r="M10" s="120">
        <v>364500</v>
      </c>
      <c r="N10" s="119">
        <v>214000</v>
      </c>
      <c r="O10" s="120">
        <v>213930</v>
      </c>
      <c r="P10" s="119">
        <f t="shared" ref="P10:P17" si="1">$H10      +$J10      +$L10      +$N10</f>
        <v>948000</v>
      </c>
      <c r="Q10" s="120">
        <f t="shared" ref="Q10:Q17" si="2">$I10      +$K10      +$M10      +$O10</f>
        <v>950444</v>
      </c>
      <c r="R10" s="59">
        <f t="shared" ref="R10:R17" si="3">IF(($L10      =0),0,((($N10      -$L10      )/$L10      )*100))</f>
        <v>-41.046831955922862</v>
      </c>
      <c r="S10" s="60">
        <f t="shared" ref="S10:S17" si="4">IF(($M10      =0),0,((($O10      -$M10      )/$M10      )*100))</f>
        <v>-41.308641975308639</v>
      </c>
      <c r="T10" s="59">
        <f t="shared" ref="T10:T17" si="5">IF(($E10      =0),0,(($P10      /$E10      )*100))</f>
        <v>94.8</v>
      </c>
      <c r="U10" s="61">
        <f t="shared" ref="U10:U17" si="6">IF(($E10      =0),0,(($Q10      /$E10      )*100))</f>
        <v>95.044399999999996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9000000</v>
      </c>
      <c r="C11" s="118"/>
      <c r="D11" s="118"/>
      <c r="E11" s="118">
        <f t="shared" si="0"/>
        <v>9000000</v>
      </c>
      <c r="F11" s="119">
        <v>9000000</v>
      </c>
      <c r="G11" s="120">
        <v>9000000</v>
      </c>
      <c r="H11" s="119">
        <v>1916000</v>
      </c>
      <c r="I11" s="120">
        <v>1035143</v>
      </c>
      <c r="J11" s="119">
        <v>2205000</v>
      </c>
      <c r="K11" s="120">
        <v>2911158</v>
      </c>
      <c r="L11" s="119">
        <v>1371000</v>
      </c>
      <c r="M11" s="120">
        <v>1593944</v>
      </c>
      <c r="N11" s="119">
        <v>1587000</v>
      </c>
      <c r="O11" s="120">
        <v>1677951</v>
      </c>
      <c r="P11" s="119">
        <f t="shared" si="1"/>
        <v>7079000</v>
      </c>
      <c r="Q11" s="120">
        <f t="shared" si="2"/>
        <v>7218196</v>
      </c>
      <c r="R11" s="59">
        <f t="shared" si="3"/>
        <v>15.75492341356674</v>
      </c>
      <c r="S11" s="60">
        <f t="shared" si="4"/>
        <v>5.2703859106718927</v>
      </c>
      <c r="T11" s="59">
        <f t="shared" si="5"/>
        <v>78.655555555555551</v>
      </c>
      <c r="U11" s="61">
        <f t="shared" si="6"/>
        <v>80.202177777777777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48500000</v>
      </c>
      <c r="C13" s="118"/>
      <c r="D13" s="118"/>
      <c r="E13" s="118">
        <f t="shared" si="0"/>
        <v>48500000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>
        <v>34620832</v>
      </c>
      <c r="N13" s="119"/>
      <c r="O13" s="120">
        <v>81187563</v>
      </c>
      <c r="P13" s="119">
        <f t="shared" si="1"/>
        <v>0</v>
      </c>
      <c r="Q13" s="120">
        <f t="shared" si="2"/>
        <v>115808395</v>
      </c>
      <c r="R13" s="59">
        <f t="shared" si="3"/>
        <v>0</v>
      </c>
      <c r="S13" s="60">
        <f t="shared" si="4"/>
        <v>134.50494488405133</v>
      </c>
      <c r="T13" s="59">
        <f t="shared" si="5"/>
        <v>0</v>
      </c>
      <c r="U13" s="61">
        <f t="shared" si="6"/>
        <v>238.78019587628864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3000000</v>
      </c>
      <c r="C15" s="118"/>
      <c r="D15" s="118"/>
      <c r="E15" s="118">
        <f t="shared" si="0"/>
        <v>3000000</v>
      </c>
      <c r="F15" s="119">
        <v>3000000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61500000</v>
      </c>
      <c r="C17" s="121">
        <f>SUM(C9:C16)</f>
        <v>0</v>
      </c>
      <c r="D17" s="121"/>
      <c r="E17" s="121">
        <f t="shared" si="0"/>
        <v>61500000</v>
      </c>
      <c r="F17" s="122">
        <f t="shared" ref="F17:O17" si="7">SUM(F9:F16)</f>
        <v>13000000</v>
      </c>
      <c r="G17" s="123">
        <f t="shared" si="7"/>
        <v>10000000</v>
      </c>
      <c r="H17" s="122">
        <f t="shared" si="7"/>
        <v>2101000</v>
      </c>
      <c r="I17" s="123">
        <f t="shared" si="7"/>
        <v>1154142</v>
      </c>
      <c r="J17" s="122">
        <f t="shared" si="7"/>
        <v>2391000</v>
      </c>
      <c r="K17" s="123">
        <f t="shared" si="7"/>
        <v>3164173</v>
      </c>
      <c r="L17" s="122">
        <f t="shared" si="7"/>
        <v>1734000</v>
      </c>
      <c r="M17" s="123">
        <f t="shared" si="7"/>
        <v>36579276</v>
      </c>
      <c r="N17" s="122">
        <f t="shared" si="7"/>
        <v>1801000</v>
      </c>
      <c r="O17" s="123">
        <f t="shared" si="7"/>
        <v>83079444</v>
      </c>
      <c r="P17" s="122">
        <f t="shared" si="1"/>
        <v>8027000</v>
      </c>
      <c r="Q17" s="123">
        <f t="shared" si="2"/>
        <v>123977035</v>
      </c>
      <c r="R17" s="63">
        <f t="shared" si="3"/>
        <v>3.8638985005767013</v>
      </c>
      <c r="S17" s="64">
        <f t="shared" si="4"/>
        <v>127.12161935627158</v>
      </c>
      <c r="T17" s="63">
        <f>IF((SUM($E9:$E14))=0,0,(P17/(SUM($E9:$E14))*100))</f>
        <v>13.721367521367522</v>
      </c>
      <c r="U17" s="65">
        <f>IF((SUM($E9:$E14))=0,0,(Q17/(SUM($E9:$E14))*100))</f>
        <v>211.92655555555558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27996000</v>
      </c>
      <c r="W22" s="120">
        <v>15517000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71344000</v>
      </c>
      <c r="W23" s="120">
        <v>41159000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99340000</v>
      </c>
      <c r="W26" s="123">
        <f>SUM(W19:W25)</f>
        <v>56676000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2434000</v>
      </c>
      <c r="C34" s="118"/>
      <c r="D34" s="118"/>
      <c r="E34" s="118">
        <f>$B34      +$C34      +$D34</f>
        <v>2434000</v>
      </c>
      <c r="F34" s="119">
        <v>2434000</v>
      </c>
      <c r="G34" s="120">
        <v>2434000</v>
      </c>
      <c r="H34" s="119">
        <v>609000</v>
      </c>
      <c r="I34" s="120">
        <v>848754</v>
      </c>
      <c r="J34" s="119">
        <v>115000</v>
      </c>
      <c r="K34" s="120">
        <v>1277145</v>
      </c>
      <c r="L34" s="119">
        <v>308000</v>
      </c>
      <c r="M34" s="120">
        <v>1694659</v>
      </c>
      <c r="N34" s="119">
        <v>1388000</v>
      </c>
      <c r="O34" s="120">
        <v>-1387235</v>
      </c>
      <c r="P34" s="119">
        <f>$H34      +$J34      +$L34      +$N34</f>
        <v>2420000</v>
      </c>
      <c r="Q34" s="120">
        <f>$I34      +$K34      +$M34      +$O34</f>
        <v>2433323</v>
      </c>
      <c r="R34" s="59">
        <f>IF(($L34      =0),0,((($N34      -$L34      )/$L34      )*100))</f>
        <v>350.64935064935065</v>
      </c>
      <c r="S34" s="60">
        <f>IF(($M34      =0),0,((($O34      -$M34      )/$M34      )*100))</f>
        <v>-181.85924129869196</v>
      </c>
      <c r="T34" s="59">
        <f>IF(($E34      =0),0,(($P34      /$E34      )*100))</f>
        <v>99.424815119145435</v>
      </c>
      <c r="U34" s="61">
        <f>IF(($E34      =0),0,(($Q34      /$E34      )*100))</f>
        <v>99.97218570254725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2434000</v>
      </c>
      <c r="C35" s="121">
        <f>C34</f>
        <v>0</v>
      </c>
      <c r="D35" s="121"/>
      <c r="E35" s="121">
        <f>$B35      +$C35      +$D35</f>
        <v>2434000</v>
      </c>
      <c r="F35" s="122">
        <f t="shared" ref="F35:O35" si="17">F34</f>
        <v>2434000</v>
      </c>
      <c r="G35" s="123">
        <f t="shared" si="17"/>
        <v>2434000</v>
      </c>
      <c r="H35" s="122">
        <f t="shared" si="17"/>
        <v>609000</v>
      </c>
      <c r="I35" s="123">
        <f t="shared" si="17"/>
        <v>848754</v>
      </c>
      <c r="J35" s="122">
        <f t="shared" si="17"/>
        <v>115000</v>
      </c>
      <c r="K35" s="123">
        <f t="shared" si="17"/>
        <v>1277145</v>
      </c>
      <c r="L35" s="122">
        <f t="shared" si="17"/>
        <v>308000</v>
      </c>
      <c r="M35" s="123">
        <f t="shared" si="17"/>
        <v>1694659</v>
      </c>
      <c r="N35" s="122">
        <f t="shared" si="17"/>
        <v>1388000</v>
      </c>
      <c r="O35" s="123">
        <f t="shared" si="17"/>
        <v>-1387235</v>
      </c>
      <c r="P35" s="122">
        <f>$H35      +$J35      +$L35      +$N35</f>
        <v>2420000</v>
      </c>
      <c r="Q35" s="123">
        <f>$I35      +$K35      +$M35      +$O35</f>
        <v>2433323</v>
      </c>
      <c r="R35" s="63">
        <f>IF(($L35      =0),0,((($N35      -$L35      )/$L35      )*100))</f>
        <v>350.64935064935065</v>
      </c>
      <c r="S35" s="64">
        <f>IF(($M35      =0),0,((($O35      -$M35      )/$M35      )*100))</f>
        <v>-181.85924129869196</v>
      </c>
      <c r="T35" s="63">
        <f>IF($E35   =0,0,($P35   /$E35   )*100)</f>
        <v>99.424815119145435</v>
      </c>
      <c r="U35" s="65">
        <f>IF($E35   =0,0,($Q35   /$E35   )*100)</f>
        <v>99.97218570254725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34240000</v>
      </c>
      <c r="C38" s="118">
        <v>305000</v>
      </c>
      <c r="D38" s="118"/>
      <c r="E38" s="118">
        <f t="shared" si="18"/>
        <v>34545000</v>
      </c>
      <c r="F38" s="119">
        <v>34240000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34240000</v>
      </c>
      <c r="C42" s="121">
        <f>SUM(C37:C41)</f>
        <v>305000</v>
      </c>
      <c r="D42" s="121"/>
      <c r="E42" s="121">
        <f t="shared" si="18"/>
        <v>34545000</v>
      </c>
      <c r="F42" s="122">
        <f t="shared" ref="F42:O42" si="25">SUM(F37:F41)</f>
        <v>34240000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318358000</v>
      </c>
      <c r="C67" s="118"/>
      <c r="D67" s="118"/>
      <c r="E67" s="118">
        <f t="shared" si="35"/>
        <v>318358000</v>
      </c>
      <c r="F67" s="119">
        <v>318358000</v>
      </c>
      <c r="G67" s="120">
        <v>299863000</v>
      </c>
      <c r="H67" s="119">
        <v>35542000</v>
      </c>
      <c r="I67" s="120">
        <v>13804605</v>
      </c>
      <c r="J67" s="119">
        <v>85224000</v>
      </c>
      <c r="K67" s="120">
        <v>107743480</v>
      </c>
      <c r="L67" s="119">
        <v>42054000</v>
      </c>
      <c r="M67" s="120">
        <v>43621213</v>
      </c>
      <c r="N67" s="119">
        <v>75300000</v>
      </c>
      <c r="O67" s="120">
        <v>72414967</v>
      </c>
      <c r="P67" s="119">
        <f t="shared" si="36"/>
        <v>238120000</v>
      </c>
      <c r="Q67" s="120">
        <f t="shared" si="37"/>
        <v>237584265</v>
      </c>
      <c r="R67" s="59">
        <f t="shared" si="38"/>
        <v>79.055500071336851</v>
      </c>
      <c r="S67" s="60">
        <f t="shared" si="39"/>
        <v>66.008604575026368</v>
      </c>
      <c r="T67" s="59">
        <f t="shared" si="40"/>
        <v>74.79629850671256</v>
      </c>
      <c r="U67" s="61">
        <f t="shared" si="41"/>
        <v>74.62801782898498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318358000</v>
      </c>
      <c r="C68" s="121">
        <f>SUM(C63:C67)</f>
        <v>0</v>
      </c>
      <c r="D68" s="121"/>
      <c r="E68" s="121">
        <f t="shared" si="35"/>
        <v>318358000</v>
      </c>
      <c r="F68" s="122">
        <f t="shared" ref="F68:O68" si="42">SUM(F63:F67)</f>
        <v>318358000</v>
      </c>
      <c r="G68" s="123">
        <f t="shared" si="42"/>
        <v>299863000</v>
      </c>
      <c r="H68" s="122">
        <f t="shared" si="42"/>
        <v>35542000</v>
      </c>
      <c r="I68" s="123">
        <f t="shared" si="42"/>
        <v>13804605</v>
      </c>
      <c r="J68" s="122">
        <f t="shared" si="42"/>
        <v>85224000</v>
      </c>
      <c r="K68" s="123">
        <f t="shared" si="42"/>
        <v>107743480</v>
      </c>
      <c r="L68" s="122">
        <f t="shared" si="42"/>
        <v>42054000</v>
      </c>
      <c r="M68" s="123">
        <f t="shared" si="42"/>
        <v>43621213</v>
      </c>
      <c r="N68" s="122">
        <f t="shared" si="42"/>
        <v>75300000</v>
      </c>
      <c r="O68" s="123">
        <f t="shared" si="42"/>
        <v>72414967</v>
      </c>
      <c r="P68" s="122">
        <f t="shared" si="36"/>
        <v>238120000</v>
      </c>
      <c r="Q68" s="123">
        <f t="shared" si="37"/>
        <v>237584265</v>
      </c>
      <c r="R68" s="63">
        <f t="shared" si="38"/>
        <v>79.055500071336851</v>
      </c>
      <c r="S68" s="64">
        <f t="shared" si="39"/>
        <v>66.008604575026368</v>
      </c>
      <c r="T68" s="63">
        <f>IF((+$E63+$E65+$E66++$E67) =0,0,(P68   /(+$E63+$E65+$E66+$E67) )*100)</f>
        <v>74.79629850671256</v>
      </c>
      <c r="U68" s="65">
        <f>IF((+$E63+$E65+$E67) =0,0,(Q68  /(+$E63+$E65+$E67) )*100)</f>
        <v>74.62801782898498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416532000</v>
      </c>
      <c r="C69" s="130">
        <f>SUM(C9:C16,C19:C25,C28:C31,C34,C37:C41,C44:C54,C57:C60,C63:C67)</f>
        <v>305000</v>
      </c>
      <c r="D69" s="130"/>
      <c r="E69" s="130">
        <f t="shared" si="35"/>
        <v>416837000</v>
      </c>
      <c r="F69" s="131">
        <f t="shared" ref="F69:O69" si="43">SUM(F9:F16,F19:F25,F28:F31,F34,F37:F41,F44:F54,F57:F60,F63:F67)</f>
        <v>368032000</v>
      </c>
      <c r="G69" s="132">
        <f t="shared" si="43"/>
        <v>312297000</v>
      </c>
      <c r="H69" s="131">
        <f t="shared" si="43"/>
        <v>38252000</v>
      </c>
      <c r="I69" s="132">
        <f t="shared" si="43"/>
        <v>15807501</v>
      </c>
      <c r="J69" s="131">
        <f t="shared" si="43"/>
        <v>87730000</v>
      </c>
      <c r="K69" s="132">
        <f t="shared" si="43"/>
        <v>112184798</v>
      </c>
      <c r="L69" s="131">
        <f t="shared" si="43"/>
        <v>44096000</v>
      </c>
      <c r="M69" s="132">
        <f t="shared" si="43"/>
        <v>81895148</v>
      </c>
      <c r="N69" s="131">
        <f t="shared" si="43"/>
        <v>78489000</v>
      </c>
      <c r="O69" s="132">
        <f t="shared" si="43"/>
        <v>154107176</v>
      </c>
      <c r="P69" s="131">
        <f t="shared" si="36"/>
        <v>248567000</v>
      </c>
      <c r="Q69" s="132">
        <f t="shared" si="37"/>
        <v>363994623</v>
      </c>
      <c r="R69" s="72">
        <f t="shared" si="38"/>
        <v>77.995736574746005</v>
      </c>
      <c r="S69" s="73">
        <f t="shared" si="39"/>
        <v>88.176198179652843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65.534469485251464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95.966860097233791</v>
      </c>
      <c r="V69" s="131">
        <f>SUM(V9:V16,V19:V25,V28:V31,V34,V37:V41,V44:V54,V57:V60,V63:V67)</f>
        <v>99340000</v>
      </c>
      <c r="W69" s="132">
        <f>SUM(W9:W16,W19:W25,W28:W31,W34,W37:W41,W44:W54,W57:W60,W63:W67)</f>
        <v>56676000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416532000</v>
      </c>
      <c r="C75" s="130">
        <f>SUM(C9:C16,C19:C25,C28:C31,C34,C37:C41,C44:C54,C57:C60,C63:C67,C71:C72)</f>
        <v>305000</v>
      </c>
      <c r="D75" s="130"/>
      <c r="E75" s="130">
        <f>$B75      +$C75      +$D75</f>
        <v>416837000</v>
      </c>
      <c r="F75" s="131">
        <f t="shared" ref="F75:O75" si="46">SUM(F9:F16,F19:F25,F28:F31,F34,F37:F41,F44:F54,F57:F60,F63:F67,F71:F72)</f>
        <v>368032000</v>
      </c>
      <c r="G75" s="132">
        <f t="shared" si="46"/>
        <v>312297000</v>
      </c>
      <c r="H75" s="131">
        <f t="shared" si="46"/>
        <v>38252000</v>
      </c>
      <c r="I75" s="132">
        <f t="shared" si="46"/>
        <v>15807501</v>
      </c>
      <c r="J75" s="131">
        <f t="shared" si="46"/>
        <v>87730000</v>
      </c>
      <c r="K75" s="132">
        <f t="shared" si="46"/>
        <v>112184798</v>
      </c>
      <c r="L75" s="131">
        <f t="shared" si="46"/>
        <v>44096000</v>
      </c>
      <c r="M75" s="132">
        <f t="shared" si="46"/>
        <v>81895148</v>
      </c>
      <c r="N75" s="131">
        <f t="shared" si="46"/>
        <v>78489000</v>
      </c>
      <c r="O75" s="132">
        <f t="shared" si="46"/>
        <v>154107176</v>
      </c>
      <c r="P75" s="131">
        <f>$H75      +$J75      +$L75      +$N75</f>
        <v>248567000</v>
      </c>
      <c r="Q75" s="132">
        <f>$I75      +$K75      +$M75      +$O75</f>
        <v>363994623</v>
      </c>
      <c r="R75" s="72">
        <f>IF(($L75      =0),0,((($N75      -$L75      )/$L75      )*100))</f>
        <v>77.995736574746005</v>
      </c>
      <c r="S75" s="73">
        <f>IF(($M75      =0),0,((($O75      -$M75      )/$M75      )*100))</f>
        <v>88.176198179652843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65.534469485251464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95.966860097233791</v>
      </c>
      <c r="V75" s="131">
        <f>SUM(V9:V16,V19:V25,V28:V31,V34,V37:V41,V44:V54,V57:V60,V63:V67,V71:V72)</f>
        <v>99340000</v>
      </c>
      <c r="W75" s="132">
        <f>SUM(W9:W16,W19:W25,W28:W31,W34,W37:W41,W44:W54,W57:W60,W63:W67,W71:W72)</f>
        <v>56676000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T5neNUvQIGMQtg+HodkOuO2KVnwgXf6mg+tMmG7GcPLtc/MEFEaETqf1GeyUItfPCqLBYO2lPeYJljEPj/Ecmw==" saltValue="MPK9C/NCOa+o+0C54MyNh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242000</v>
      </c>
      <c r="I10" s="120"/>
      <c r="J10" s="119">
        <v>222000</v>
      </c>
      <c r="K10" s="120"/>
      <c r="L10" s="119">
        <v>97000</v>
      </c>
      <c r="M10" s="120"/>
      <c r="N10" s="119">
        <v>391000</v>
      </c>
      <c r="O10" s="120"/>
      <c r="P10" s="119">
        <f t="shared" ref="P10:P17" si="1">$H10      +$J10      +$L10      +$N10</f>
        <v>952000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303.09278350515461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95.199999999999989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8900000</v>
      </c>
      <c r="C11" s="118"/>
      <c r="D11" s="118"/>
      <c r="E11" s="118">
        <f t="shared" si="0"/>
        <v>8900000</v>
      </c>
      <c r="F11" s="119">
        <v>8900000</v>
      </c>
      <c r="G11" s="120">
        <v>8900000</v>
      </c>
      <c r="H11" s="119">
        <v>1495000</v>
      </c>
      <c r="I11" s="120"/>
      <c r="J11" s="119">
        <v>1528000</v>
      </c>
      <c r="K11" s="120"/>
      <c r="L11" s="119">
        <v>1612000</v>
      </c>
      <c r="M11" s="120"/>
      <c r="N11" s="119">
        <v>1494000</v>
      </c>
      <c r="O11" s="120"/>
      <c r="P11" s="119">
        <f t="shared" si="1"/>
        <v>6129000</v>
      </c>
      <c r="Q11" s="120">
        <f t="shared" si="2"/>
        <v>0</v>
      </c>
      <c r="R11" s="59">
        <f t="shared" si="3"/>
        <v>-7.3200992555831261</v>
      </c>
      <c r="S11" s="60">
        <f t="shared" si="4"/>
        <v>0</v>
      </c>
      <c r="T11" s="59">
        <f t="shared" si="5"/>
        <v>68.865168539325836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48800000</v>
      </c>
      <c r="C13" s="118"/>
      <c r="D13" s="118"/>
      <c r="E13" s="118">
        <f t="shared" si="0"/>
        <v>48800000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4000000</v>
      </c>
      <c r="C15" s="118"/>
      <c r="D15" s="118"/>
      <c r="E15" s="118">
        <f t="shared" si="0"/>
        <v>4000000</v>
      </c>
      <c r="F15" s="119">
        <v>4000000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62700000</v>
      </c>
      <c r="C17" s="121">
        <f>SUM(C9:C16)</f>
        <v>0</v>
      </c>
      <c r="D17" s="121"/>
      <c r="E17" s="121">
        <f t="shared" si="0"/>
        <v>62700000</v>
      </c>
      <c r="F17" s="122">
        <f t="shared" ref="F17:O17" si="7">SUM(F9:F16)</f>
        <v>13900000</v>
      </c>
      <c r="G17" s="123">
        <f t="shared" si="7"/>
        <v>9900000</v>
      </c>
      <c r="H17" s="122">
        <f t="shared" si="7"/>
        <v>1737000</v>
      </c>
      <c r="I17" s="123">
        <f t="shared" si="7"/>
        <v>0</v>
      </c>
      <c r="J17" s="122">
        <f t="shared" si="7"/>
        <v>1750000</v>
      </c>
      <c r="K17" s="123">
        <f t="shared" si="7"/>
        <v>0</v>
      </c>
      <c r="L17" s="122">
        <f t="shared" si="7"/>
        <v>1709000</v>
      </c>
      <c r="M17" s="123">
        <f t="shared" si="7"/>
        <v>0</v>
      </c>
      <c r="N17" s="122">
        <f t="shared" si="7"/>
        <v>1885000</v>
      </c>
      <c r="O17" s="123">
        <f t="shared" si="7"/>
        <v>0</v>
      </c>
      <c r="P17" s="122">
        <f t="shared" si="1"/>
        <v>7081000</v>
      </c>
      <c r="Q17" s="123">
        <f t="shared" si="2"/>
        <v>0</v>
      </c>
      <c r="R17" s="63">
        <f t="shared" si="3"/>
        <v>10.298420128730251</v>
      </c>
      <c r="S17" s="64">
        <f t="shared" si="4"/>
        <v>0</v>
      </c>
      <c r="T17" s="63">
        <f>IF((SUM($E9:$E14))=0,0,(P17/(SUM($E9:$E14))*100))</f>
        <v>12.063032367972742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52324000</v>
      </c>
      <c r="W22" s="120">
        <v>21260000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72706000</v>
      </c>
      <c r="W23" s="120">
        <v>64049000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125030000</v>
      </c>
      <c r="W26" s="123">
        <f>SUM(W19:W25)</f>
        <v>85309000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298225000</v>
      </c>
      <c r="C30" s="118"/>
      <c r="D30" s="118"/>
      <c r="E30" s="118">
        <f>$B30      +$C30      +$D30</f>
        <v>298225000</v>
      </c>
      <c r="F30" s="119">
        <v>298225000</v>
      </c>
      <c r="G30" s="120">
        <v>178585000</v>
      </c>
      <c r="H30" s="119">
        <v>16132000</v>
      </c>
      <c r="I30" s="120"/>
      <c r="J30" s="119">
        <v>26332000</v>
      </c>
      <c r="K30" s="120"/>
      <c r="L30" s="119">
        <v>25250000</v>
      </c>
      <c r="M30" s="120"/>
      <c r="N30" s="119">
        <v>13325000</v>
      </c>
      <c r="O30" s="120"/>
      <c r="P30" s="119">
        <f>$H30      +$J30      +$L30      +$N30</f>
        <v>81039000</v>
      </c>
      <c r="Q30" s="120">
        <f>$I30      +$K30      +$M30      +$O30</f>
        <v>0</v>
      </c>
      <c r="R30" s="59">
        <f>IF(($L30      =0),0,((($N30      -$L30      )/$L30      )*100))</f>
        <v>-47.227722772277225</v>
      </c>
      <c r="S30" s="60">
        <f>IF(($M30      =0),0,((($O30      -$M30      )/$M30      )*100))</f>
        <v>0</v>
      </c>
      <c r="T30" s="59">
        <f>IF(($E30      =0),0,(($P30      /$E30      )*100))</f>
        <v>27.173778187610026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298225000</v>
      </c>
      <c r="C32" s="121">
        <f>SUM(C28:C31)</f>
        <v>0</v>
      </c>
      <c r="D32" s="121"/>
      <c r="E32" s="121">
        <f>$B32      +$C32      +$D32</f>
        <v>298225000</v>
      </c>
      <c r="F32" s="122">
        <f t="shared" ref="F32:O32" si="16">SUM(F28:F31)</f>
        <v>298225000</v>
      </c>
      <c r="G32" s="123">
        <f t="shared" si="16"/>
        <v>178585000</v>
      </c>
      <c r="H32" s="122">
        <f t="shared" si="16"/>
        <v>16132000</v>
      </c>
      <c r="I32" s="123">
        <f t="shared" si="16"/>
        <v>0</v>
      </c>
      <c r="J32" s="122">
        <f t="shared" si="16"/>
        <v>26332000</v>
      </c>
      <c r="K32" s="123">
        <f t="shared" si="16"/>
        <v>0</v>
      </c>
      <c r="L32" s="122">
        <f t="shared" si="16"/>
        <v>25250000</v>
      </c>
      <c r="M32" s="123">
        <f t="shared" si="16"/>
        <v>0</v>
      </c>
      <c r="N32" s="122">
        <f t="shared" si="16"/>
        <v>13325000</v>
      </c>
      <c r="O32" s="123">
        <f t="shared" si="16"/>
        <v>0</v>
      </c>
      <c r="P32" s="122">
        <f>$H32      +$J32      +$L32      +$N32</f>
        <v>81039000</v>
      </c>
      <c r="Q32" s="123">
        <f>$I32      +$K32      +$M32      +$O32</f>
        <v>0</v>
      </c>
      <c r="R32" s="63">
        <f>IF(($L32      =0),0,((($N32      -$L32      )/$L32      )*100))</f>
        <v>-47.227722772277225</v>
      </c>
      <c r="S32" s="64">
        <f>IF(($M32      =0),0,((($O32      -$M32      )/$M32      )*100))</f>
        <v>0</v>
      </c>
      <c r="T32" s="63">
        <f>IF($E32   =0,0,($P32   /$E32   )*100)</f>
        <v>27.173778187610026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2457000</v>
      </c>
      <c r="C34" s="118"/>
      <c r="D34" s="118"/>
      <c r="E34" s="118">
        <f>$B34      +$C34      +$D34</f>
        <v>2457000</v>
      </c>
      <c r="F34" s="119">
        <v>2457000</v>
      </c>
      <c r="G34" s="120">
        <v>2457000</v>
      </c>
      <c r="H34" s="119"/>
      <c r="I34" s="120"/>
      <c r="J34" s="119">
        <v>172000</v>
      </c>
      <c r="K34" s="120"/>
      <c r="L34" s="119">
        <v>2236000</v>
      </c>
      <c r="M34" s="120"/>
      <c r="N34" s="119"/>
      <c r="O34" s="120"/>
      <c r="P34" s="119">
        <f>$H34      +$J34      +$L34      +$N34</f>
        <v>2408000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98.005698005698008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2457000</v>
      </c>
      <c r="C35" s="121">
        <f>C34</f>
        <v>0</v>
      </c>
      <c r="D35" s="121"/>
      <c r="E35" s="121">
        <f>$B35      +$C35      +$D35</f>
        <v>2457000</v>
      </c>
      <c r="F35" s="122">
        <f t="shared" ref="F35:O35" si="17">F34</f>
        <v>2457000</v>
      </c>
      <c r="G35" s="123">
        <f t="shared" si="17"/>
        <v>2457000</v>
      </c>
      <c r="H35" s="122">
        <f t="shared" si="17"/>
        <v>0</v>
      </c>
      <c r="I35" s="123">
        <f t="shared" si="17"/>
        <v>0</v>
      </c>
      <c r="J35" s="122">
        <f t="shared" si="17"/>
        <v>172000</v>
      </c>
      <c r="K35" s="123">
        <f t="shared" si="17"/>
        <v>0</v>
      </c>
      <c r="L35" s="122">
        <f t="shared" si="17"/>
        <v>2236000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2408000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98.005698005698008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7000000</v>
      </c>
      <c r="C40" s="118"/>
      <c r="D40" s="118"/>
      <c r="E40" s="118">
        <f t="shared" si="18"/>
        <v>7000000</v>
      </c>
      <c r="F40" s="119">
        <v>7000000</v>
      </c>
      <c r="G40" s="120">
        <v>3000000</v>
      </c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7000000</v>
      </c>
      <c r="C42" s="121">
        <f>SUM(C37:C41)</f>
        <v>0</v>
      </c>
      <c r="D42" s="121"/>
      <c r="E42" s="121">
        <f t="shared" si="18"/>
        <v>7000000</v>
      </c>
      <c r="F42" s="122">
        <f t="shared" ref="F42:O42" si="25">SUM(F37:F41)</f>
        <v>7000000</v>
      </c>
      <c r="G42" s="123">
        <f t="shared" si="25"/>
        <v>3000000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390000000</v>
      </c>
      <c r="C45" s="118"/>
      <c r="D45" s="118"/>
      <c r="E45" s="118">
        <f t="shared" si="26"/>
        <v>390000000</v>
      </c>
      <c r="F45" s="119">
        <v>390000000</v>
      </c>
      <c r="G45" s="120">
        <v>280000000</v>
      </c>
      <c r="H45" s="119">
        <v>19835000</v>
      </c>
      <c r="I45" s="120"/>
      <c r="J45" s="119">
        <v>19177000</v>
      </c>
      <c r="K45" s="120"/>
      <c r="L45" s="119">
        <v>1211000</v>
      </c>
      <c r="M45" s="120"/>
      <c r="N45" s="119">
        <v>31717000</v>
      </c>
      <c r="O45" s="120"/>
      <c r="P45" s="119">
        <f t="shared" si="27"/>
        <v>71940000</v>
      </c>
      <c r="Q45" s="120">
        <f t="shared" si="28"/>
        <v>0</v>
      </c>
      <c r="R45" s="59">
        <f t="shared" si="29"/>
        <v>2519.0751445086703</v>
      </c>
      <c r="S45" s="60">
        <f t="shared" si="30"/>
        <v>0</v>
      </c>
      <c r="T45" s="59">
        <f t="shared" si="31"/>
        <v>18.446153846153845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390000000</v>
      </c>
      <c r="C55" s="121">
        <f>SUM(C44:C54)</f>
        <v>0</v>
      </c>
      <c r="D55" s="121"/>
      <c r="E55" s="121">
        <f t="shared" si="26"/>
        <v>390000000</v>
      </c>
      <c r="F55" s="122">
        <f t="shared" ref="F55:O55" si="33">SUM(F44:F54)</f>
        <v>390000000</v>
      </c>
      <c r="G55" s="123">
        <f t="shared" si="33"/>
        <v>280000000</v>
      </c>
      <c r="H55" s="122">
        <f t="shared" si="33"/>
        <v>19835000</v>
      </c>
      <c r="I55" s="123">
        <f t="shared" si="33"/>
        <v>0</v>
      </c>
      <c r="J55" s="122">
        <f t="shared" si="33"/>
        <v>19177000</v>
      </c>
      <c r="K55" s="123">
        <f t="shared" si="33"/>
        <v>0</v>
      </c>
      <c r="L55" s="122">
        <f t="shared" si="33"/>
        <v>1211000</v>
      </c>
      <c r="M55" s="123">
        <f t="shared" si="33"/>
        <v>0</v>
      </c>
      <c r="N55" s="122">
        <f t="shared" si="33"/>
        <v>31717000</v>
      </c>
      <c r="O55" s="123">
        <f t="shared" si="33"/>
        <v>0</v>
      </c>
      <c r="P55" s="122">
        <f t="shared" si="27"/>
        <v>71940000</v>
      </c>
      <c r="Q55" s="123">
        <f t="shared" si="28"/>
        <v>0</v>
      </c>
      <c r="R55" s="63">
        <f t="shared" si="29"/>
        <v>2519.0751445086703</v>
      </c>
      <c r="S55" s="64">
        <f t="shared" si="30"/>
        <v>0</v>
      </c>
      <c r="T55" s="63">
        <f>IF((+$E45+$E47+$E49+$E50+$E53) =0,0,(P55   /(+$E45+$E47+$E49+$E50+$E53) )*100)</f>
        <v>18.446153846153845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377887000</v>
      </c>
      <c r="C67" s="118"/>
      <c r="D67" s="118"/>
      <c r="E67" s="118">
        <f t="shared" si="35"/>
        <v>377887000</v>
      </c>
      <c r="F67" s="119">
        <v>377887000</v>
      </c>
      <c r="G67" s="120">
        <v>351754000</v>
      </c>
      <c r="H67" s="119">
        <v>7459000</v>
      </c>
      <c r="I67" s="120"/>
      <c r="J67" s="119">
        <v>136458000</v>
      </c>
      <c r="K67" s="120"/>
      <c r="L67" s="119">
        <v>56484000</v>
      </c>
      <c r="M67" s="120"/>
      <c r="N67" s="119">
        <v>55392000</v>
      </c>
      <c r="O67" s="120"/>
      <c r="P67" s="119">
        <f t="shared" si="36"/>
        <v>255793000</v>
      </c>
      <c r="Q67" s="120">
        <f t="shared" si="37"/>
        <v>0</v>
      </c>
      <c r="R67" s="59">
        <f t="shared" si="38"/>
        <v>-1.9332908434246867</v>
      </c>
      <c r="S67" s="60">
        <f t="shared" si="39"/>
        <v>0</v>
      </c>
      <c r="T67" s="59">
        <f t="shared" si="40"/>
        <v>67.690341292502794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377887000</v>
      </c>
      <c r="C68" s="121">
        <f>SUM(C63:C67)</f>
        <v>0</v>
      </c>
      <c r="D68" s="121"/>
      <c r="E68" s="121">
        <f t="shared" si="35"/>
        <v>377887000</v>
      </c>
      <c r="F68" s="122">
        <f t="shared" ref="F68:O68" si="42">SUM(F63:F67)</f>
        <v>377887000</v>
      </c>
      <c r="G68" s="123">
        <f t="shared" si="42"/>
        <v>351754000</v>
      </c>
      <c r="H68" s="122">
        <f t="shared" si="42"/>
        <v>7459000</v>
      </c>
      <c r="I68" s="123">
        <f t="shared" si="42"/>
        <v>0</v>
      </c>
      <c r="J68" s="122">
        <f t="shared" si="42"/>
        <v>136458000</v>
      </c>
      <c r="K68" s="123">
        <f t="shared" si="42"/>
        <v>0</v>
      </c>
      <c r="L68" s="122">
        <f t="shared" si="42"/>
        <v>56484000</v>
      </c>
      <c r="M68" s="123">
        <f t="shared" si="42"/>
        <v>0</v>
      </c>
      <c r="N68" s="122">
        <f t="shared" si="42"/>
        <v>55392000</v>
      </c>
      <c r="O68" s="123">
        <f t="shared" si="42"/>
        <v>0</v>
      </c>
      <c r="P68" s="122">
        <f t="shared" si="36"/>
        <v>255793000</v>
      </c>
      <c r="Q68" s="123">
        <f t="shared" si="37"/>
        <v>0</v>
      </c>
      <c r="R68" s="63">
        <f t="shared" si="38"/>
        <v>-1.9332908434246867</v>
      </c>
      <c r="S68" s="64">
        <f t="shared" si="39"/>
        <v>0</v>
      </c>
      <c r="T68" s="63">
        <f>IF((+$E63+$E65+$E66++$E67) =0,0,(P68   /(+$E63+$E65+$E66+$E67) )*100)</f>
        <v>67.690341292502794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1138269000</v>
      </c>
      <c r="C69" s="130">
        <f>SUM(C9:C16,C19:C25,C28:C31,C34,C37:C41,C44:C54,C57:C60,C63:C67)</f>
        <v>0</v>
      </c>
      <c r="D69" s="130"/>
      <c r="E69" s="130">
        <f t="shared" si="35"/>
        <v>1138269000</v>
      </c>
      <c r="F69" s="131">
        <f t="shared" ref="F69:O69" si="43">SUM(F9:F16,F19:F25,F28:F31,F34,F37:F41,F44:F54,F57:F60,F63:F67)</f>
        <v>1089469000</v>
      </c>
      <c r="G69" s="132">
        <f t="shared" si="43"/>
        <v>825696000</v>
      </c>
      <c r="H69" s="131">
        <f t="shared" si="43"/>
        <v>45163000</v>
      </c>
      <c r="I69" s="132">
        <f t="shared" si="43"/>
        <v>0</v>
      </c>
      <c r="J69" s="131">
        <f t="shared" si="43"/>
        <v>183889000</v>
      </c>
      <c r="K69" s="132">
        <f t="shared" si="43"/>
        <v>0</v>
      </c>
      <c r="L69" s="131">
        <f t="shared" si="43"/>
        <v>86890000</v>
      </c>
      <c r="M69" s="132">
        <f t="shared" si="43"/>
        <v>0</v>
      </c>
      <c r="N69" s="131">
        <f t="shared" si="43"/>
        <v>102319000</v>
      </c>
      <c r="O69" s="132">
        <f t="shared" si="43"/>
        <v>0</v>
      </c>
      <c r="P69" s="131">
        <f t="shared" si="36"/>
        <v>418261000</v>
      </c>
      <c r="Q69" s="132">
        <f t="shared" si="37"/>
        <v>0</v>
      </c>
      <c r="R69" s="72">
        <f t="shared" si="38"/>
        <v>17.756934054551731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36.874938837259947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>
        <f>SUM(V9:V16,V19:V25,V28:V31,V34,V37:V41,V44:V54,V57:V60,V63:V67)</f>
        <v>125030000</v>
      </c>
      <c r="W69" s="132">
        <f>SUM(W9:W16,W19:W25,W28:W31,W34,W37:W41,W44:W54,W57:W60,W63:W67)</f>
        <v>85309000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1138269000</v>
      </c>
      <c r="C75" s="130">
        <f>SUM(C9:C16,C19:C25,C28:C31,C34,C37:C41,C44:C54,C57:C60,C63:C67,C71:C72)</f>
        <v>0</v>
      </c>
      <c r="D75" s="130"/>
      <c r="E75" s="130">
        <f>$B75      +$C75      +$D75</f>
        <v>1138269000</v>
      </c>
      <c r="F75" s="131">
        <f t="shared" ref="F75:O75" si="46">SUM(F9:F16,F19:F25,F28:F31,F34,F37:F41,F44:F54,F57:F60,F63:F67,F71:F72)</f>
        <v>1089469000</v>
      </c>
      <c r="G75" s="132">
        <f t="shared" si="46"/>
        <v>825696000</v>
      </c>
      <c r="H75" s="131">
        <f t="shared" si="46"/>
        <v>45163000</v>
      </c>
      <c r="I75" s="132">
        <f t="shared" si="46"/>
        <v>0</v>
      </c>
      <c r="J75" s="131">
        <f t="shared" si="46"/>
        <v>183889000</v>
      </c>
      <c r="K75" s="132">
        <f t="shared" si="46"/>
        <v>0</v>
      </c>
      <c r="L75" s="131">
        <f t="shared" si="46"/>
        <v>86890000</v>
      </c>
      <c r="M75" s="132">
        <f t="shared" si="46"/>
        <v>0</v>
      </c>
      <c r="N75" s="131">
        <f t="shared" si="46"/>
        <v>102319000</v>
      </c>
      <c r="O75" s="132">
        <f t="shared" si="46"/>
        <v>0</v>
      </c>
      <c r="P75" s="131">
        <f>$H75      +$J75      +$L75      +$N75</f>
        <v>418261000</v>
      </c>
      <c r="Q75" s="132">
        <f>$I75      +$K75      +$M75      +$O75</f>
        <v>0</v>
      </c>
      <c r="R75" s="72">
        <f>IF(($L75      =0),0,((($N75      -$L75      )/$L75      )*100))</f>
        <v>17.756934054551731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36.874938837259947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>
        <f>SUM(V9:V16,V19:V25,V28:V31,V34,V37:V41,V44:V54,V57:V60,V63:V67,V71:V72)</f>
        <v>125030000</v>
      </c>
      <c r="W75" s="132">
        <f>SUM(W9:W16,W19:W25,W28:W31,W34,W37:W41,W44:W54,W57:W60,W63:W67,W71:W72)</f>
        <v>85309000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ogOyJrWCHcvHwXxGOfqg7jkfI2eSz85yKRF5few+lqOtHos3W6qBdBlN+X61aI/X1agG9ZfgN8E4+IBpjcGyA==" saltValue="Z7XvjbZIb0viDqnq7RbeN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180000</v>
      </c>
      <c r="I10" s="120">
        <v>181156</v>
      </c>
      <c r="J10" s="119">
        <v>1131000</v>
      </c>
      <c r="K10" s="120">
        <v>1095358</v>
      </c>
      <c r="L10" s="119">
        <v>1094000</v>
      </c>
      <c r="M10" s="120">
        <v>1094230</v>
      </c>
      <c r="N10" s="119">
        <v>24000</v>
      </c>
      <c r="O10" s="120">
        <v>-609130</v>
      </c>
      <c r="P10" s="119">
        <f t="shared" ref="P10:P17" si="1">$H10      +$J10      +$L10      +$N10</f>
        <v>2429000</v>
      </c>
      <c r="Q10" s="120">
        <f t="shared" ref="Q10:Q17" si="2">$I10      +$K10      +$M10      +$O10</f>
        <v>1761614</v>
      </c>
      <c r="R10" s="59">
        <f t="shared" ref="R10:R17" si="3">IF(($L10      =0),0,((($N10      -$L10      )/$L10      )*100))</f>
        <v>-97.806215722120655</v>
      </c>
      <c r="S10" s="60">
        <f t="shared" ref="S10:S17" si="4">IF(($M10      =0),0,((($O10      -$M10      )/$M10      )*100))</f>
        <v>-155.66745565374737</v>
      </c>
      <c r="T10" s="59">
        <f t="shared" ref="T10:T17" si="5">IF(($E10      =0),0,(($P10      /$E10      )*100))</f>
        <v>80.966666666666669</v>
      </c>
      <c r="U10" s="61">
        <f t="shared" ref="U10:U17" si="6">IF(($E10      =0),0,(($Q10      /$E10      )*100))</f>
        <v>58.720466666666674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180000</v>
      </c>
      <c r="I17" s="123">
        <f t="shared" si="7"/>
        <v>181156</v>
      </c>
      <c r="J17" s="122">
        <f t="shared" si="7"/>
        <v>1131000</v>
      </c>
      <c r="K17" s="123">
        <f t="shared" si="7"/>
        <v>1095358</v>
      </c>
      <c r="L17" s="122">
        <f t="shared" si="7"/>
        <v>1094000</v>
      </c>
      <c r="M17" s="123">
        <f t="shared" si="7"/>
        <v>1094230</v>
      </c>
      <c r="N17" s="122">
        <f t="shared" si="7"/>
        <v>24000</v>
      </c>
      <c r="O17" s="123">
        <f t="shared" si="7"/>
        <v>-609130</v>
      </c>
      <c r="P17" s="122">
        <f t="shared" si="1"/>
        <v>2429000</v>
      </c>
      <c r="Q17" s="123">
        <f t="shared" si="2"/>
        <v>1761614</v>
      </c>
      <c r="R17" s="63">
        <f t="shared" si="3"/>
        <v>-97.806215722120655</v>
      </c>
      <c r="S17" s="64">
        <f t="shared" si="4"/>
        <v>-155.66745565374737</v>
      </c>
      <c r="T17" s="63">
        <f>IF((SUM($E9:$E14))=0,0,(P17/(SUM($E9:$E14))*100))</f>
        <v>80.966666666666669</v>
      </c>
      <c r="U17" s="65">
        <f>IF((SUM($E9:$E14))=0,0,(Q17/(SUM($E9:$E14))*100))</f>
        <v>58.720466666666674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5005000</v>
      </c>
      <c r="C23" s="118"/>
      <c r="D23" s="118"/>
      <c r="E23" s="118">
        <f t="shared" si="8"/>
        <v>5005000</v>
      </c>
      <c r="F23" s="119">
        <v>5005000</v>
      </c>
      <c r="G23" s="120">
        <v>5005000</v>
      </c>
      <c r="H23" s="119"/>
      <c r="I23" s="120"/>
      <c r="J23" s="119">
        <v>190000</v>
      </c>
      <c r="K23" s="120"/>
      <c r="L23" s="119">
        <v>3193000</v>
      </c>
      <c r="M23" s="120"/>
      <c r="N23" s="119">
        <v>1622000</v>
      </c>
      <c r="O23" s="120"/>
      <c r="P23" s="119">
        <f t="shared" si="9"/>
        <v>5005000</v>
      </c>
      <c r="Q23" s="120">
        <f t="shared" si="10"/>
        <v>0</v>
      </c>
      <c r="R23" s="59">
        <f t="shared" si="11"/>
        <v>-49.201378014406515</v>
      </c>
      <c r="S23" s="60">
        <f t="shared" si="12"/>
        <v>0</v>
      </c>
      <c r="T23" s="59">
        <f t="shared" si="13"/>
        <v>100</v>
      </c>
      <c r="U23" s="61">
        <f t="shared" si="14"/>
        <v>0</v>
      </c>
      <c r="V23" s="119">
        <v>15875000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5005000</v>
      </c>
      <c r="C26" s="121">
        <f>SUM(C19:C25)</f>
        <v>0</v>
      </c>
      <c r="D26" s="121"/>
      <c r="E26" s="121">
        <f t="shared" si="8"/>
        <v>5005000</v>
      </c>
      <c r="F26" s="122">
        <f t="shared" ref="F26:O26" si="15">SUM(F19:F25)</f>
        <v>5005000</v>
      </c>
      <c r="G26" s="123">
        <f t="shared" si="15"/>
        <v>5005000</v>
      </c>
      <c r="H26" s="122">
        <f t="shared" si="15"/>
        <v>0</v>
      </c>
      <c r="I26" s="123">
        <f t="shared" si="15"/>
        <v>0</v>
      </c>
      <c r="J26" s="122">
        <f t="shared" si="15"/>
        <v>190000</v>
      </c>
      <c r="K26" s="123">
        <f t="shared" si="15"/>
        <v>0</v>
      </c>
      <c r="L26" s="122">
        <f t="shared" si="15"/>
        <v>3193000</v>
      </c>
      <c r="M26" s="123">
        <f t="shared" si="15"/>
        <v>0</v>
      </c>
      <c r="N26" s="122">
        <f t="shared" si="15"/>
        <v>1622000</v>
      </c>
      <c r="O26" s="123">
        <f t="shared" si="15"/>
        <v>0</v>
      </c>
      <c r="P26" s="122">
        <f t="shared" si="9"/>
        <v>5005000</v>
      </c>
      <c r="Q26" s="123">
        <f t="shared" si="10"/>
        <v>0</v>
      </c>
      <c r="R26" s="63">
        <f t="shared" si="11"/>
        <v>-49.201378014406515</v>
      </c>
      <c r="S26" s="64">
        <f t="shared" si="12"/>
        <v>0</v>
      </c>
      <c r="T26" s="63">
        <f>IF(($E26-$E21-$E25)   =0,0,($P26   /($E26-$E21-$E25)   )*100)</f>
        <v>100</v>
      </c>
      <c r="U26" s="65">
        <f>IF(($E26-$E21-$E25)   =0,0,($Q26   /($E26-$E21-$E25)   )*100)</f>
        <v>0</v>
      </c>
      <c r="V26" s="122">
        <f>SUM(V19:V25)</f>
        <v>15875000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1396000</v>
      </c>
      <c r="C34" s="118"/>
      <c r="D34" s="118"/>
      <c r="E34" s="118">
        <f>$B34      +$C34      +$D34</f>
        <v>1396000</v>
      </c>
      <c r="F34" s="119">
        <v>1396000</v>
      </c>
      <c r="G34" s="120">
        <v>1396000</v>
      </c>
      <c r="H34" s="119">
        <v>215000</v>
      </c>
      <c r="I34" s="120">
        <v>215789</v>
      </c>
      <c r="J34" s="119">
        <v>336000</v>
      </c>
      <c r="K34" s="120">
        <v>227055</v>
      </c>
      <c r="L34" s="119">
        <v>256000</v>
      </c>
      <c r="M34" s="120">
        <v>355655</v>
      </c>
      <c r="N34" s="119">
        <v>210000</v>
      </c>
      <c r="O34" s="120">
        <v>209818</v>
      </c>
      <c r="P34" s="119">
        <f>$H34      +$J34      +$L34      +$N34</f>
        <v>1017000</v>
      </c>
      <c r="Q34" s="120">
        <f>$I34      +$K34      +$M34      +$O34</f>
        <v>1008317</v>
      </c>
      <c r="R34" s="59">
        <f>IF(($L34      =0),0,((($N34      -$L34      )/$L34      )*100))</f>
        <v>-17.96875</v>
      </c>
      <c r="S34" s="60">
        <f>IF(($M34      =0),0,((($O34      -$M34      )/$M34      )*100))</f>
        <v>-41.005187611589882</v>
      </c>
      <c r="T34" s="59">
        <f>IF(($E34      =0),0,(($P34      /$E34      )*100))</f>
        <v>72.851002865329519</v>
      </c>
      <c r="U34" s="61">
        <f>IF(($E34      =0),0,(($Q34      /$E34      )*100))</f>
        <v>72.229011461318052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1396000</v>
      </c>
      <c r="C35" s="121">
        <f>C34</f>
        <v>0</v>
      </c>
      <c r="D35" s="121"/>
      <c r="E35" s="121">
        <f>$B35      +$C35      +$D35</f>
        <v>1396000</v>
      </c>
      <c r="F35" s="122">
        <f t="shared" ref="F35:O35" si="17">F34</f>
        <v>1396000</v>
      </c>
      <c r="G35" s="123">
        <f t="shared" si="17"/>
        <v>1396000</v>
      </c>
      <c r="H35" s="122">
        <f t="shared" si="17"/>
        <v>215000</v>
      </c>
      <c r="I35" s="123">
        <f t="shared" si="17"/>
        <v>215789</v>
      </c>
      <c r="J35" s="122">
        <f t="shared" si="17"/>
        <v>336000</v>
      </c>
      <c r="K35" s="123">
        <f t="shared" si="17"/>
        <v>227055</v>
      </c>
      <c r="L35" s="122">
        <f t="shared" si="17"/>
        <v>256000</v>
      </c>
      <c r="M35" s="123">
        <f t="shared" si="17"/>
        <v>355655</v>
      </c>
      <c r="N35" s="122">
        <f t="shared" si="17"/>
        <v>210000</v>
      </c>
      <c r="O35" s="123">
        <f t="shared" si="17"/>
        <v>209818</v>
      </c>
      <c r="P35" s="122">
        <f>$H35      +$J35      +$L35      +$N35</f>
        <v>1017000</v>
      </c>
      <c r="Q35" s="123">
        <f>$I35      +$K35      +$M35      +$O35</f>
        <v>1008317</v>
      </c>
      <c r="R35" s="63">
        <f>IF(($L35      =0),0,((($N35      -$L35      )/$L35      )*100))</f>
        <v>-17.96875</v>
      </c>
      <c r="S35" s="64">
        <f>IF(($M35      =0),0,((($O35      -$M35      )/$M35      )*100))</f>
        <v>-41.005187611589882</v>
      </c>
      <c r="T35" s="63">
        <f>IF($E35   =0,0,($P35   /$E35   )*100)</f>
        <v>72.851002865329519</v>
      </c>
      <c r="U35" s="65">
        <f>IF($E35   =0,0,($Q35   /$E35   )*100)</f>
        <v>72.229011461318052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326000</v>
      </c>
      <c r="C38" s="118">
        <v>-109000</v>
      </c>
      <c r="D38" s="118"/>
      <c r="E38" s="118">
        <f t="shared" si="18"/>
        <v>217000</v>
      </c>
      <c r="F38" s="119">
        <v>326000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326000</v>
      </c>
      <c r="C42" s="121">
        <f>SUM(C37:C41)</f>
        <v>-109000</v>
      </c>
      <c r="D42" s="121"/>
      <c r="E42" s="121">
        <f t="shared" si="18"/>
        <v>217000</v>
      </c>
      <c r="F42" s="122">
        <f t="shared" ref="F42:O42" si="25">SUM(F37:F41)</f>
        <v>326000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23328000</v>
      </c>
      <c r="C53" s="118"/>
      <c r="D53" s="118"/>
      <c r="E53" s="118">
        <f t="shared" si="26"/>
        <v>23328000</v>
      </c>
      <c r="F53" s="119">
        <v>23328000</v>
      </c>
      <c r="G53" s="120">
        <v>23328000</v>
      </c>
      <c r="H53" s="119"/>
      <c r="I53" s="120"/>
      <c r="J53" s="119">
        <v>10546000</v>
      </c>
      <c r="K53" s="120">
        <v>6662962</v>
      </c>
      <c r="L53" s="119">
        <v>212000</v>
      </c>
      <c r="M53" s="120">
        <v>211808</v>
      </c>
      <c r="N53" s="119">
        <v>8546000</v>
      </c>
      <c r="O53" s="120">
        <v>5628742</v>
      </c>
      <c r="P53" s="119">
        <f t="shared" si="27"/>
        <v>19304000</v>
      </c>
      <c r="Q53" s="120">
        <f t="shared" si="28"/>
        <v>12503512</v>
      </c>
      <c r="R53" s="59">
        <f t="shared" si="29"/>
        <v>3931.132075471698</v>
      </c>
      <c r="S53" s="60">
        <f t="shared" si="30"/>
        <v>2557.4737498111494</v>
      </c>
      <c r="T53" s="59">
        <f t="shared" si="31"/>
        <v>82.750342935528124</v>
      </c>
      <c r="U53" s="61">
        <f t="shared" si="32"/>
        <v>53.598731138545951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23328000</v>
      </c>
      <c r="C55" s="121">
        <f>SUM(C44:C54)</f>
        <v>0</v>
      </c>
      <c r="D55" s="121"/>
      <c r="E55" s="121">
        <f t="shared" si="26"/>
        <v>23328000</v>
      </c>
      <c r="F55" s="122">
        <f t="shared" ref="F55:O55" si="33">SUM(F44:F54)</f>
        <v>23328000</v>
      </c>
      <c r="G55" s="123">
        <f t="shared" si="33"/>
        <v>23328000</v>
      </c>
      <c r="H55" s="122">
        <f t="shared" si="33"/>
        <v>0</v>
      </c>
      <c r="I55" s="123">
        <f t="shared" si="33"/>
        <v>0</v>
      </c>
      <c r="J55" s="122">
        <f t="shared" si="33"/>
        <v>10546000</v>
      </c>
      <c r="K55" s="123">
        <f t="shared" si="33"/>
        <v>6662962</v>
      </c>
      <c r="L55" s="122">
        <f t="shared" si="33"/>
        <v>212000</v>
      </c>
      <c r="M55" s="123">
        <f t="shared" si="33"/>
        <v>211808</v>
      </c>
      <c r="N55" s="122">
        <f t="shared" si="33"/>
        <v>8546000</v>
      </c>
      <c r="O55" s="123">
        <f t="shared" si="33"/>
        <v>5628742</v>
      </c>
      <c r="P55" s="122">
        <f t="shared" si="27"/>
        <v>19304000</v>
      </c>
      <c r="Q55" s="123">
        <f t="shared" si="28"/>
        <v>12503512</v>
      </c>
      <c r="R55" s="63">
        <f t="shared" si="29"/>
        <v>3931.132075471698</v>
      </c>
      <c r="S55" s="64">
        <f t="shared" si="30"/>
        <v>2557.4737498111494</v>
      </c>
      <c r="T55" s="63">
        <f>IF((+$E45+$E47+$E49+$E50+$E53) =0,0,(P55   /(+$E45+$E47+$E49+$E50+$E53) )*100)</f>
        <v>82.750342935528124</v>
      </c>
      <c r="U55" s="65">
        <f>IF((+$E45+$E47+$E49+$E50+$E53) =0,0,(Q55   /(+$E45+$E47+$E49+$E50+$E53) )*100)</f>
        <v>53.598731138545951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33055000</v>
      </c>
      <c r="C69" s="130">
        <f>SUM(C9:C16,C19:C25,C28:C31,C34,C37:C41,C44:C54,C57:C60,C63:C67)</f>
        <v>-109000</v>
      </c>
      <c r="D69" s="130"/>
      <c r="E69" s="130">
        <f t="shared" si="35"/>
        <v>32946000</v>
      </c>
      <c r="F69" s="131">
        <f t="shared" ref="F69:O69" si="43">SUM(F9:F16,F19:F25,F28:F31,F34,F37:F41,F44:F54,F57:F60,F63:F67)</f>
        <v>33055000</v>
      </c>
      <c r="G69" s="132">
        <f t="shared" si="43"/>
        <v>32729000</v>
      </c>
      <c r="H69" s="131">
        <f t="shared" si="43"/>
        <v>395000</v>
      </c>
      <c r="I69" s="132">
        <f t="shared" si="43"/>
        <v>396945</v>
      </c>
      <c r="J69" s="131">
        <f t="shared" si="43"/>
        <v>12203000</v>
      </c>
      <c r="K69" s="132">
        <f t="shared" si="43"/>
        <v>7985375</v>
      </c>
      <c r="L69" s="131">
        <f t="shared" si="43"/>
        <v>4755000</v>
      </c>
      <c r="M69" s="132">
        <f t="shared" si="43"/>
        <v>1661693</v>
      </c>
      <c r="N69" s="131">
        <f t="shared" si="43"/>
        <v>10402000</v>
      </c>
      <c r="O69" s="132">
        <f t="shared" si="43"/>
        <v>5229430</v>
      </c>
      <c r="P69" s="131">
        <f t="shared" si="36"/>
        <v>27755000</v>
      </c>
      <c r="Q69" s="132">
        <f t="shared" si="37"/>
        <v>15273443</v>
      </c>
      <c r="R69" s="72">
        <f t="shared" si="38"/>
        <v>118.75920084121975</v>
      </c>
      <c r="S69" s="73">
        <f t="shared" si="39"/>
        <v>214.7049424893768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84.802468758593292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46.666390662715024</v>
      </c>
      <c r="V69" s="131">
        <f>SUM(V9:V16,V19:V25,V28:V31,V34,V37:V41,V44:V54,V57:V60,V63:V67)</f>
        <v>15875000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34481000</v>
      </c>
      <c r="C71" s="118"/>
      <c r="D71" s="118"/>
      <c r="E71" s="118">
        <f>$B71      +$C71      +$D71</f>
        <v>34481000</v>
      </c>
      <c r="F71" s="119">
        <v>34481000</v>
      </c>
      <c r="G71" s="120">
        <v>34481000</v>
      </c>
      <c r="H71" s="119">
        <v>1429000</v>
      </c>
      <c r="I71" s="120">
        <v>1586016</v>
      </c>
      <c r="J71" s="119">
        <v>16834000</v>
      </c>
      <c r="K71" s="120">
        <v>4114908</v>
      </c>
      <c r="L71" s="119">
        <v>8978000</v>
      </c>
      <c r="M71" s="120">
        <v>11907033</v>
      </c>
      <c r="N71" s="119">
        <v>7237000</v>
      </c>
      <c r="O71" s="120">
        <v>5074021</v>
      </c>
      <c r="P71" s="119">
        <f>$H71      +$J71      +$L71      +$N71</f>
        <v>34478000</v>
      </c>
      <c r="Q71" s="120">
        <f>$I71      +$K71      +$M71      +$O71</f>
        <v>22681978</v>
      </c>
      <c r="R71" s="59">
        <f>IF(($L71      =0),0,((($N71      -$L71      )/$L71      )*100))</f>
        <v>-19.39184673646692</v>
      </c>
      <c r="S71" s="60">
        <f>IF(($M71      =0),0,((($O71      -$M71      )/$M71      )*100))</f>
        <v>-57.386353090648193</v>
      </c>
      <c r="T71" s="59">
        <f>IF(($E71      =0),0,(($P71      /$E71      )*100))</f>
        <v>99.991299556277369</v>
      </c>
      <c r="U71" s="61">
        <f>IF(($E71      =0),0,(($Q71      /$E71      )*100))</f>
        <v>65.781091035642817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34481000</v>
      </c>
      <c r="C73" s="127">
        <f>SUM(C71:C72)</f>
        <v>0</v>
      </c>
      <c r="D73" s="127"/>
      <c r="E73" s="127">
        <f>$B73      +$C73      +$D73</f>
        <v>34481000</v>
      </c>
      <c r="F73" s="128">
        <f t="shared" ref="F73:O73" si="44">SUM(F71:F72)</f>
        <v>34481000</v>
      </c>
      <c r="G73" s="129">
        <f t="shared" si="44"/>
        <v>34481000</v>
      </c>
      <c r="H73" s="128">
        <f t="shared" si="44"/>
        <v>1429000</v>
      </c>
      <c r="I73" s="129">
        <f t="shared" si="44"/>
        <v>1586016</v>
      </c>
      <c r="J73" s="128">
        <f t="shared" si="44"/>
        <v>16834000</v>
      </c>
      <c r="K73" s="129">
        <f t="shared" si="44"/>
        <v>4114908</v>
      </c>
      <c r="L73" s="128">
        <f t="shared" si="44"/>
        <v>8978000</v>
      </c>
      <c r="M73" s="129">
        <f t="shared" si="44"/>
        <v>11907033</v>
      </c>
      <c r="N73" s="128">
        <f t="shared" si="44"/>
        <v>7237000</v>
      </c>
      <c r="O73" s="129">
        <f t="shared" si="44"/>
        <v>5074021</v>
      </c>
      <c r="P73" s="128">
        <f>$H73      +$J73      +$L73      +$N73</f>
        <v>34478000</v>
      </c>
      <c r="Q73" s="129">
        <f>$I73      +$K73      +$M73      +$O73</f>
        <v>22681978</v>
      </c>
      <c r="R73" s="68">
        <f>IF(($L73      =0),0,((($N73      -$L73      )/$L73      )*100))</f>
        <v>-19.39184673646692</v>
      </c>
      <c r="S73" s="69">
        <f>IF(($M73      =0),0,((($O73      -$M73      )/$M73      )*100))</f>
        <v>-57.386353090648193</v>
      </c>
      <c r="T73" s="68">
        <f>IF(($E71      =0),0,(($P71      /$E71      )*100))</f>
        <v>99.991299556277369</v>
      </c>
      <c r="U73" s="70">
        <f>IF($E71   =0,0,($Q71   /$E71 )*100)</f>
        <v>65.781091035642817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34481000</v>
      </c>
      <c r="C74" s="130">
        <f>SUM(C71:C72)</f>
        <v>0</v>
      </c>
      <c r="D74" s="130"/>
      <c r="E74" s="130">
        <f>$B74      +$C74      +$D74</f>
        <v>34481000</v>
      </c>
      <c r="F74" s="131">
        <f t="shared" ref="F74:O74" si="45">SUM(F71:F72)</f>
        <v>34481000</v>
      </c>
      <c r="G74" s="132">
        <f t="shared" si="45"/>
        <v>34481000</v>
      </c>
      <c r="H74" s="131">
        <f t="shared" si="45"/>
        <v>1429000</v>
      </c>
      <c r="I74" s="132">
        <f t="shared" si="45"/>
        <v>1586016</v>
      </c>
      <c r="J74" s="131">
        <f t="shared" si="45"/>
        <v>16834000</v>
      </c>
      <c r="K74" s="132">
        <f t="shared" si="45"/>
        <v>4114908</v>
      </c>
      <c r="L74" s="131">
        <f t="shared" si="45"/>
        <v>8978000</v>
      </c>
      <c r="M74" s="132">
        <f t="shared" si="45"/>
        <v>11907033</v>
      </c>
      <c r="N74" s="131">
        <f t="shared" si="45"/>
        <v>7237000</v>
      </c>
      <c r="O74" s="132">
        <f t="shared" si="45"/>
        <v>5074021</v>
      </c>
      <c r="P74" s="131">
        <f>$H74      +$J74      +$L74      +$N74</f>
        <v>34478000</v>
      </c>
      <c r="Q74" s="132">
        <f>$I74      +$K74      +$M74      +$O74</f>
        <v>22681978</v>
      </c>
      <c r="R74" s="72">
        <f>IF(($L74      =0),0,((($N74      -$L74      )/$L74      )*100))</f>
        <v>-19.39184673646692</v>
      </c>
      <c r="S74" s="73">
        <f>IF(($M74      =0),0,((($O74      -$M74      )/$M74      )*100))</f>
        <v>-57.386353090648193</v>
      </c>
      <c r="T74" s="72">
        <f>IF(($E71      =0),0,(($P71      /$E71      )*100))</f>
        <v>99.991299556277369</v>
      </c>
      <c r="U74" s="76">
        <f>IF($E71   =0,0,($Q71   /$E71 )*100)</f>
        <v>65.781091035642817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67536000</v>
      </c>
      <c r="C75" s="130">
        <f>SUM(C9:C16,C19:C25,C28:C31,C34,C37:C41,C44:C54,C57:C60,C63:C67,C71:C72)</f>
        <v>-109000</v>
      </c>
      <c r="D75" s="130"/>
      <c r="E75" s="130">
        <f>$B75      +$C75      +$D75</f>
        <v>67427000</v>
      </c>
      <c r="F75" s="131">
        <f t="shared" ref="F75:O75" si="46">SUM(F9:F16,F19:F25,F28:F31,F34,F37:F41,F44:F54,F57:F60,F63:F67,F71:F72)</f>
        <v>67536000</v>
      </c>
      <c r="G75" s="132">
        <f t="shared" si="46"/>
        <v>67210000</v>
      </c>
      <c r="H75" s="131">
        <f t="shared" si="46"/>
        <v>1824000</v>
      </c>
      <c r="I75" s="132">
        <f t="shared" si="46"/>
        <v>1982961</v>
      </c>
      <c r="J75" s="131">
        <f t="shared" si="46"/>
        <v>29037000</v>
      </c>
      <c r="K75" s="132">
        <f t="shared" si="46"/>
        <v>12100283</v>
      </c>
      <c r="L75" s="131">
        <f t="shared" si="46"/>
        <v>13733000</v>
      </c>
      <c r="M75" s="132">
        <f t="shared" si="46"/>
        <v>13568726</v>
      </c>
      <c r="N75" s="131">
        <f t="shared" si="46"/>
        <v>17639000</v>
      </c>
      <c r="O75" s="132">
        <f t="shared" si="46"/>
        <v>10303451</v>
      </c>
      <c r="P75" s="131">
        <f>$H75      +$J75      +$L75      +$N75</f>
        <v>62233000</v>
      </c>
      <c r="Q75" s="132">
        <f>$I75      +$K75      +$M75      +$O75</f>
        <v>37955421</v>
      </c>
      <c r="R75" s="72">
        <f>IF(($L75      =0),0,((($N75      -$L75      )/$L75      )*100))</f>
        <v>28.442437923250562</v>
      </c>
      <c r="S75" s="73">
        <f>IF(($M75      =0),0,((($O75      -$M75      )/$M75      )*100))</f>
        <v>-24.064713223629099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92.594851956554081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56.472877547983934</v>
      </c>
      <c r="V75" s="131">
        <f>SUM(V9:V16,V19:V25,V28:V31,V34,V37:V41,V44:V54,V57:V60,V63:V67,V71:V72)</f>
        <v>15875000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h+HJqUxAMVmFNFTYR0WjGK3CHEnI2HpvT1OJQrkMWRYaoWyeMEpcpTA8D/19ZhiFg8gAA33lzKuOnSYk/+bznw==" saltValue="Y2jBbj8Y506YEkGjndPkv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2400000</v>
      </c>
      <c r="C10" s="118"/>
      <c r="D10" s="118"/>
      <c r="E10" s="118">
        <f t="shared" ref="E10:E17" si="0">$B10      +$C10      +$D10</f>
        <v>2400000</v>
      </c>
      <c r="F10" s="119">
        <v>2400000</v>
      </c>
      <c r="G10" s="120">
        <v>2400000</v>
      </c>
      <c r="H10" s="119">
        <v>420000</v>
      </c>
      <c r="I10" s="120"/>
      <c r="J10" s="119">
        <v>775000</v>
      </c>
      <c r="K10" s="120">
        <v>727133</v>
      </c>
      <c r="L10" s="119">
        <v>622000</v>
      </c>
      <c r="M10" s="120">
        <v>1123577</v>
      </c>
      <c r="N10" s="119">
        <v>155000</v>
      </c>
      <c r="O10" s="120">
        <v>549290</v>
      </c>
      <c r="P10" s="119">
        <f t="shared" ref="P10:P17" si="1">$H10      +$J10      +$L10      +$N10</f>
        <v>1972000</v>
      </c>
      <c r="Q10" s="120">
        <f t="shared" ref="Q10:Q17" si="2">$I10      +$K10      +$M10      +$O10</f>
        <v>2400000</v>
      </c>
      <c r="R10" s="59">
        <f t="shared" ref="R10:R17" si="3">IF(($L10      =0),0,((($N10      -$L10      )/$L10      )*100))</f>
        <v>-75.080385852090032</v>
      </c>
      <c r="S10" s="60">
        <f t="shared" ref="S10:S17" si="4">IF(($M10      =0),0,((($O10      -$M10      )/$M10      )*100))</f>
        <v>-51.112384820977994</v>
      </c>
      <c r="T10" s="59">
        <f t="shared" ref="T10:T17" si="5">IF(($E10      =0),0,(($P10      /$E10      )*100))</f>
        <v>82.166666666666671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2400000</v>
      </c>
      <c r="C17" s="121">
        <f>SUM(C9:C16)</f>
        <v>0</v>
      </c>
      <c r="D17" s="121"/>
      <c r="E17" s="121">
        <f t="shared" si="0"/>
        <v>2400000</v>
      </c>
      <c r="F17" s="122">
        <f t="shared" ref="F17:O17" si="7">SUM(F9:F16)</f>
        <v>2400000</v>
      </c>
      <c r="G17" s="123">
        <f t="shared" si="7"/>
        <v>2400000</v>
      </c>
      <c r="H17" s="122">
        <f t="shared" si="7"/>
        <v>420000</v>
      </c>
      <c r="I17" s="123">
        <f t="shared" si="7"/>
        <v>0</v>
      </c>
      <c r="J17" s="122">
        <f t="shared" si="7"/>
        <v>775000</v>
      </c>
      <c r="K17" s="123">
        <f t="shared" si="7"/>
        <v>727133</v>
      </c>
      <c r="L17" s="122">
        <f t="shared" si="7"/>
        <v>622000</v>
      </c>
      <c r="M17" s="123">
        <f t="shared" si="7"/>
        <v>1123577</v>
      </c>
      <c r="N17" s="122">
        <f t="shared" si="7"/>
        <v>155000</v>
      </c>
      <c r="O17" s="123">
        <f t="shared" si="7"/>
        <v>549290</v>
      </c>
      <c r="P17" s="122">
        <f t="shared" si="1"/>
        <v>1972000</v>
      </c>
      <c r="Q17" s="123">
        <f t="shared" si="2"/>
        <v>2400000</v>
      </c>
      <c r="R17" s="63">
        <f t="shared" si="3"/>
        <v>-75.080385852090032</v>
      </c>
      <c r="S17" s="64">
        <f t="shared" si="4"/>
        <v>-51.112384820977994</v>
      </c>
      <c r="T17" s="63">
        <f>IF((SUM($E9:$E14))=0,0,(P17/(SUM($E9:$E14))*100))</f>
        <v>82.166666666666671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22880000</v>
      </c>
      <c r="C23" s="118"/>
      <c r="D23" s="118"/>
      <c r="E23" s="118">
        <f t="shared" si="8"/>
        <v>22880000</v>
      </c>
      <c r="F23" s="119">
        <v>22880000</v>
      </c>
      <c r="G23" s="120">
        <v>22880000</v>
      </c>
      <c r="H23" s="119"/>
      <c r="I23" s="120"/>
      <c r="J23" s="119"/>
      <c r="K23" s="120"/>
      <c r="L23" s="119">
        <v>10221000</v>
      </c>
      <c r="M23" s="120">
        <v>19785509</v>
      </c>
      <c r="N23" s="119">
        <v>4671000</v>
      </c>
      <c r="O23" s="120">
        <v>6577443</v>
      </c>
      <c r="P23" s="119">
        <f t="shared" si="9"/>
        <v>14892000</v>
      </c>
      <c r="Q23" s="120">
        <f t="shared" si="10"/>
        <v>26362952</v>
      </c>
      <c r="R23" s="59">
        <f t="shared" si="11"/>
        <v>-54.29997064866452</v>
      </c>
      <c r="S23" s="60">
        <f t="shared" si="12"/>
        <v>-66.756260857377995</v>
      </c>
      <c r="T23" s="59">
        <f t="shared" si="13"/>
        <v>65.087412587412587</v>
      </c>
      <c r="U23" s="61">
        <f t="shared" si="14"/>
        <v>115.22269230769231</v>
      </c>
      <c r="V23" s="119">
        <v>11403000</v>
      </c>
      <c r="W23" s="120">
        <v>10326000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22880000</v>
      </c>
      <c r="C26" s="121">
        <f>SUM(C19:C25)</f>
        <v>0</v>
      </c>
      <c r="D26" s="121"/>
      <c r="E26" s="121">
        <f t="shared" si="8"/>
        <v>22880000</v>
      </c>
      <c r="F26" s="122">
        <f t="shared" ref="F26:O26" si="15">SUM(F19:F25)</f>
        <v>22880000</v>
      </c>
      <c r="G26" s="123">
        <f t="shared" si="15"/>
        <v>22880000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10221000</v>
      </c>
      <c r="M26" s="123">
        <f t="shared" si="15"/>
        <v>19785509</v>
      </c>
      <c r="N26" s="122">
        <f t="shared" si="15"/>
        <v>4671000</v>
      </c>
      <c r="O26" s="123">
        <f t="shared" si="15"/>
        <v>6577443</v>
      </c>
      <c r="P26" s="122">
        <f t="shared" si="9"/>
        <v>14892000</v>
      </c>
      <c r="Q26" s="123">
        <f t="shared" si="10"/>
        <v>26362952</v>
      </c>
      <c r="R26" s="63">
        <f t="shared" si="11"/>
        <v>-54.29997064866452</v>
      </c>
      <c r="S26" s="64">
        <f t="shared" si="12"/>
        <v>-66.756260857377995</v>
      </c>
      <c r="T26" s="63">
        <f>IF(($E26-$E21-$E25)   =0,0,($P26   /($E26-$E21-$E25)   )*100)</f>
        <v>65.087412587412587</v>
      </c>
      <c r="U26" s="65">
        <f>IF(($E26-$E21-$E25)   =0,0,($Q26   /($E26-$E21-$E25)   )*100)</f>
        <v>115.22269230769231</v>
      </c>
      <c r="V26" s="122">
        <f>SUM(V19:V25)</f>
        <v>11403000</v>
      </c>
      <c r="W26" s="123">
        <f>SUM(W19:W25)</f>
        <v>10326000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1322000</v>
      </c>
      <c r="C34" s="118"/>
      <c r="D34" s="118"/>
      <c r="E34" s="118">
        <f>$B34      +$C34      +$D34</f>
        <v>1322000</v>
      </c>
      <c r="F34" s="119">
        <v>1322000</v>
      </c>
      <c r="G34" s="120">
        <v>1322000</v>
      </c>
      <c r="H34" s="119">
        <v>248000</v>
      </c>
      <c r="I34" s="120">
        <v>-3997</v>
      </c>
      <c r="J34" s="119">
        <v>409000</v>
      </c>
      <c r="K34" s="120"/>
      <c r="L34" s="119">
        <v>212000</v>
      </c>
      <c r="M34" s="120">
        <v>873968</v>
      </c>
      <c r="N34" s="119">
        <v>287000</v>
      </c>
      <c r="O34" s="120">
        <v>452029</v>
      </c>
      <c r="P34" s="119">
        <f>$H34      +$J34      +$L34      +$N34</f>
        <v>1156000</v>
      </c>
      <c r="Q34" s="120">
        <f>$I34      +$K34      +$M34      +$O34</f>
        <v>1322000</v>
      </c>
      <c r="R34" s="59">
        <f>IF(($L34      =0),0,((($N34      -$L34      )/$L34      )*100))</f>
        <v>35.377358490566039</v>
      </c>
      <c r="S34" s="60">
        <f>IF(($M34      =0),0,((($O34      -$M34      )/$M34      )*100))</f>
        <v>-48.278541090749314</v>
      </c>
      <c r="T34" s="59">
        <f>IF(($E34      =0),0,(($P34      /$E34      )*100))</f>
        <v>87.443267776096818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1322000</v>
      </c>
      <c r="C35" s="121">
        <f>C34</f>
        <v>0</v>
      </c>
      <c r="D35" s="121"/>
      <c r="E35" s="121">
        <f>$B35      +$C35      +$D35</f>
        <v>1322000</v>
      </c>
      <c r="F35" s="122">
        <f t="shared" ref="F35:O35" si="17">F34</f>
        <v>1322000</v>
      </c>
      <c r="G35" s="123">
        <f t="shared" si="17"/>
        <v>1322000</v>
      </c>
      <c r="H35" s="122">
        <f t="shared" si="17"/>
        <v>248000</v>
      </c>
      <c r="I35" s="123">
        <f t="shared" si="17"/>
        <v>-3997</v>
      </c>
      <c r="J35" s="122">
        <f t="shared" si="17"/>
        <v>409000</v>
      </c>
      <c r="K35" s="123">
        <f t="shared" si="17"/>
        <v>0</v>
      </c>
      <c r="L35" s="122">
        <f t="shared" si="17"/>
        <v>212000</v>
      </c>
      <c r="M35" s="123">
        <f t="shared" si="17"/>
        <v>873968</v>
      </c>
      <c r="N35" s="122">
        <f t="shared" si="17"/>
        <v>287000</v>
      </c>
      <c r="O35" s="123">
        <f t="shared" si="17"/>
        <v>452029</v>
      </c>
      <c r="P35" s="122">
        <f>$H35      +$J35      +$L35      +$N35</f>
        <v>1156000</v>
      </c>
      <c r="Q35" s="123">
        <f>$I35      +$K35      +$M35      +$O35</f>
        <v>1322000</v>
      </c>
      <c r="R35" s="63">
        <f>IF(($L35      =0),0,((($N35      -$L35      )/$L35      )*100))</f>
        <v>35.377358490566039</v>
      </c>
      <c r="S35" s="64">
        <f>IF(($M35      =0),0,((($O35      -$M35      )/$M35      )*100))</f>
        <v>-48.278541090749314</v>
      </c>
      <c r="T35" s="63">
        <f>IF($E35   =0,0,($P35   /$E35   )*100)</f>
        <v>87.443267776096818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26100000</v>
      </c>
      <c r="C53" s="118"/>
      <c r="D53" s="118"/>
      <c r="E53" s="118">
        <f t="shared" si="26"/>
        <v>26100000</v>
      </c>
      <c r="F53" s="119">
        <v>26100000</v>
      </c>
      <c r="G53" s="120">
        <v>26100000</v>
      </c>
      <c r="H53" s="119">
        <v>2598000</v>
      </c>
      <c r="I53" s="120">
        <v>2062087</v>
      </c>
      <c r="J53" s="119">
        <v>7782000</v>
      </c>
      <c r="K53" s="120">
        <v>11524742</v>
      </c>
      <c r="L53" s="119">
        <v>2127000</v>
      </c>
      <c r="M53" s="120">
        <v>4773203</v>
      </c>
      <c r="N53" s="119">
        <v>13582000</v>
      </c>
      <c r="O53" s="120">
        <v>7739970</v>
      </c>
      <c r="P53" s="119">
        <f t="shared" si="27"/>
        <v>26089000</v>
      </c>
      <c r="Q53" s="120">
        <f t="shared" si="28"/>
        <v>26100002</v>
      </c>
      <c r="R53" s="59">
        <f t="shared" si="29"/>
        <v>538.55195110484249</v>
      </c>
      <c r="S53" s="60">
        <f t="shared" si="30"/>
        <v>62.15463704351145</v>
      </c>
      <c r="T53" s="59">
        <f t="shared" si="31"/>
        <v>99.957854406130267</v>
      </c>
      <c r="U53" s="61">
        <f t="shared" si="32"/>
        <v>100.00000766283526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26100000</v>
      </c>
      <c r="C55" s="121">
        <f>SUM(C44:C54)</f>
        <v>0</v>
      </c>
      <c r="D55" s="121"/>
      <c r="E55" s="121">
        <f t="shared" si="26"/>
        <v>26100000</v>
      </c>
      <c r="F55" s="122">
        <f t="shared" ref="F55:O55" si="33">SUM(F44:F54)</f>
        <v>26100000</v>
      </c>
      <c r="G55" s="123">
        <f t="shared" si="33"/>
        <v>26100000</v>
      </c>
      <c r="H55" s="122">
        <f t="shared" si="33"/>
        <v>2598000</v>
      </c>
      <c r="I55" s="123">
        <f t="shared" si="33"/>
        <v>2062087</v>
      </c>
      <c r="J55" s="122">
        <f t="shared" si="33"/>
        <v>7782000</v>
      </c>
      <c r="K55" s="123">
        <f t="shared" si="33"/>
        <v>11524742</v>
      </c>
      <c r="L55" s="122">
        <f t="shared" si="33"/>
        <v>2127000</v>
      </c>
      <c r="M55" s="123">
        <f t="shared" si="33"/>
        <v>4773203</v>
      </c>
      <c r="N55" s="122">
        <f t="shared" si="33"/>
        <v>13582000</v>
      </c>
      <c r="O55" s="123">
        <f t="shared" si="33"/>
        <v>7739970</v>
      </c>
      <c r="P55" s="122">
        <f t="shared" si="27"/>
        <v>26089000</v>
      </c>
      <c r="Q55" s="123">
        <f t="shared" si="28"/>
        <v>26100002</v>
      </c>
      <c r="R55" s="63">
        <f t="shared" si="29"/>
        <v>538.55195110484249</v>
      </c>
      <c r="S55" s="64">
        <f t="shared" si="30"/>
        <v>62.15463704351145</v>
      </c>
      <c r="T55" s="63">
        <f>IF((+$E45+$E47+$E49+$E50+$E53) =0,0,(P55   /(+$E45+$E47+$E49+$E50+$E53) )*100)</f>
        <v>99.957854406130267</v>
      </c>
      <c r="U55" s="65">
        <f>IF((+$E45+$E47+$E49+$E50+$E53) =0,0,(Q55   /(+$E45+$E47+$E49+$E50+$E53) )*100)</f>
        <v>100.00000766283526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52702000</v>
      </c>
      <c r="C69" s="130">
        <f>SUM(C9:C16,C19:C25,C28:C31,C34,C37:C41,C44:C54,C57:C60,C63:C67)</f>
        <v>0</v>
      </c>
      <c r="D69" s="130"/>
      <c r="E69" s="130">
        <f t="shared" si="35"/>
        <v>52702000</v>
      </c>
      <c r="F69" s="131">
        <f t="shared" ref="F69:O69" si="43">SUM(F9:F16,F19:F25,F28:F31,F34,F37:F41,F44:F54,F57:F60,F63:F67)</f>
        <v>52702000</v>
      </c>
      <c r="G69" s="132">
        <f t="shared" si="43"/>
        <v>52702000</v>
      </c>
      <c r="H69" s="131">
        <f t="shared" si="43"/>
        <v>3266000</v>
      </c>
      <c r="I69" s="132">
        <f t="shared" si="43"/>
        <v>2058090</v>
      </c>
      <c r="J69" s="131">
        <f t="shared" si="43"/>
        <v>8966000</v>
      </c>
      <c r="K69" s="132">
        <f t="shared" si="43"/>
        <v>12251875</v>
      </c>
      <c r="L69" s="131">
        <f t="shared" si="43"/>
        <v>13182000</v>
      </c>
      <c r="M69" s="132">
        <f t="shared" si="43"/>
        <v>26556257</v>
      </c>
      <c r="N69" s="131">
        <f t="shared" si="43"/>
        <v>18695000</v>
      </c>
      <c r="O69" s="132">
        <f t="shared" si="43"/>
        <v>15318732</v>
      </c>
      <c r="P69" s="131">
        <f t="shared" si="36"/>
        <v>44109000</v>
      </c>
      <c r="Q69" s="132">
        <f t="shared" si="37"/>
        <v>56184954</v>
      </c>
      <c r="R69" s="72">
        <f t="shared" si="38"/>
        <v>41.822181763010164</v>
      </c>
      <c r="S69" s="73">
        <f t="shared" si="39"/>
        <v>-42.315922006629172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83.695115934879126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106.60877006565215</v>
      </c>
      <c r="V69" s="131">
        <f>SUM(V9:V16,V19:V25,V28:V31,V34,V37:V41,V44:V54,V57:V60,V63:V67)</f>
        <v>11403000</v>
      </c>
      <c r="W69" s="132">
        <f>SUM(W9:W16,W19:W25,W28:W31,W34,W37:W41,W44:W54,W57:W60,W63:W67)</f>
        <v>10326000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16580000</v>
      </c>
      <c r="C71" s="118"/>
      <c r="D71" s="118"/>
      <c r="E71" s="118">
        <f>$B71      +$C71      +$D71</f>
        <v>16580000</v>
      </c>
      <c r="F71" s="119">
        <v>16580000</v>
      </c>
      <c r="G71" s="120">
        <v>16580000</v>
      </c>
      <c r="H71" s="119">
        <v>4830000</v>
      </c>
      <c r="I71" s="120">
        <v>3960961</v>
      </c>
      <c r="J71" s="119">
        <v>6202000</v>
      </c>
      <c r="K71" s="120">
        <v>5619360</v>
      </c>
      <c r="L71" s="119">
        <v>3136000</v>
      </c>
      <c r="M71" s="120">
        <v>4666724</v>
      </c>
      <c r="N71" s="119">
        <v>2412000</v>
      </c>
      <c r="O71" s="120">
        <v>2332955</v>
      </c>
      <c r="P71" s="119">
        <f>$H71      +$J71      +$L71      +$N71</f>
        <v>16580000</v>
      </c>
      <c r="Q71" s="120">
        <f>$I71      +$K71      +$M71      +$O71</f>
        <v>16580000</v>
      </c>
      <c r="R71" s="59">
        <f>IF(($L71      =0),0,((($N71      -$L71      )/$L71      )*100))</f>
        <v>-23.086734693877549</v>
      </c>
      <c r="S71" s="60">
        <f>IF(($M71      =0),0,((($O71      -$M71      )/$M71      )*100))</f>
        <v>-50.008721321423764</v>
      </c>
      <c r="T71" s="59">
        <f>IF(($E71      =0),0,(($P71      /$E71      )*100))</f>
        <v>100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16580000</v>
      </c>
      <c r="C73" s="127">
        <f>SUM(C71:C72)</f>
        <v>0</v>
      </c>
      <c r="D73" s="127"/>
      <c r="E73" s="127">
        <f>$B73      +$C73      +$D73</f>
        <v>16580000</v>
      </c>
      <c r="F73" s="128">
        <f t="shared" ref="F73:O73" si="44">SUM(F71:F72)</f>
        <v>16580000</v>
      </c>
      <c r="G73" s="129">
        <f t="shared" si="44"/>
        <v>16580000</v>
      </c>
      <c r="H73" s="128">
        <f t="shared" si="44"/>
        <v>4830000</v>
      </c>
      <c r="I73" s="129">
        <f t="shared" si="44"/>
        <v>3960961</v>
      </c>
      <c r="J73" s="128">
        <f t="shared" si="44"/>
        <v>6202000</v>
      </c>
      <c r="K73" s="129">
        <f t="shared" si="44"/>
        <v>5619360</v>
      </c>
      <c r="L73" s="128">
        <f t="shared" si="44"/>
        <v>3136000</v>
      </c>
      <c r="M73" s="129">
        <f t="shared" si="44"/>
        <v>4666724</v>
      </c>
      <c r="N73" s="128">
        <f t="shared" si="44"/>
        <v>2412000</v>
      </c>
      <c r="O73" s="129">
        <f t="shared" si="44"/>
        <v>2332955</v>
      </c>
      <c r="P73" s="128">
        <f>$H73      +$J73      +$L73      +$N73</f>
        <v>16580000</v>
      </c>
      <c r="Q73" s="129">
        <f>$I73      +$K73      +$M73      +$O73</f>
        <v>16580000</v>
      </c>
      <c r="R73" s="68">
        <f>IF(($L73      =0),0,((($N73      -$L73      )/$L73      )*100))</f>
        <v>-23.086734693877549</v>
      </c>
      <c r="S73" s="69">
        <f>IF(($M73      =0),0,((($O73      -$M73      )/$M73      )*100))</f>
        <v>-50.008721321423764</v>
      </c>
      <c r="T73" s="68">
        <f>IF(($E71      =0),0,(($P71      /$E71      )*100))</f>
        <v>100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16580000</v>
      </c>
      <c r="C74" s="130">
        <f>SUM(C71:C72)</f>
        <v>0</v>
      </c>
      <c r="D74" s="130"/>
      <c r="E74" s="130">
        <f>$B74      +$C74      +$D74</f>
        <v>16580000</v>
      </c>
      <c r="F74" s="131">
        <f t="shared" ref="F74:O74" si="45">SUM(F71:F72)</f>
        <v>16580000</v>
      </c>
      <c r="G74" s="132">
        <f t="shared" si="45"/>
        <v>16580000</v>
      </c>
      <c r="H74" s="131">
        <f t="shared" si="45"/>
        <v>4830000</v>
      </c>
      <c r="I74" s="132">
        <f t="shared" si="45"/>
        <v>3960961</v>
      </c>
      <c r="J74" s="131">
        <f t="shared" si="45"/>
        <v>6202000</v>
      </c>
      <c r="K74" s="132">
        <f t="shared" si="45"/>
        <v>5619360</v>
      </c>
      <c r="L74" s="131">
        <f t="shared" si="45"/>
        <v>3136000</v>
      </c>
      <c r="M74" s="132">
        <f t="shared" si="45"/>
        <v>4666724</v>
      </c>
      <c r="N74" s="131">
        <f t="shared" si="45"/>
        <v>2412000</v>
      </c>
      <c r="O74" s="132">
        <f t="shared" si="45"/>
        <v>2332955</v>
      </c>
      <c r="P74" s="131">
        <f>$H74      +$J74      +$L74      +$N74</f>
        <v>16580000</v>
      </c>
      <c r="Q74" s="132">
        <f>$I74      +$K74      +$M74      +$O74</f>
        <v>16580000</v>
      </c>
      <c r="R74" s="72">
        <f>IF(($L74      =0),0,((($N74      -$L74      )/$L74      )*100))</f>
        <v>-23.086734693877549</v>
      </c>
      <c r="S74" s="73">
        <f>IF(($M74      =0),0,((($O74      -$M74      )/$M74      )*100))</f>
        <v>-50.008721321423764</v>
      </c>
      <c r="T74" s="72">
        <f>IF(($E71      =0),0,(($P71      /$E71      )*100))</f>
        <v>100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69282000</v>
      </c>
      <c r="C75" s="130">
        <f>SUM(C9:C16,C19:C25,C28:C31,C34,C37:C41,C44:C54,C57:C60,C63:C67,C71:C72)</f>
        <v>0</v>
      </c>
      <c r="D75" s="130"/>
      <c r="E75" s="130">
        <f>$B75      +$C75      +$D75</f>
        <v>69282000</v>
      </c>
      <c r="F75" s="131">
        <f t="shared" ref="F75:O75" si="46">SUM(F9:F16,F19:F25,F28:F31,F34,F37:F41,F44:F54,F57:F60,F63:F67,F71:F72)</f>
        <v>69282000</v>
      </c>
      <c r="G75" s="132">
        <f t="shared" si="46"/>
        <v>69282000</v>
      </c>
      <c r="H75" s="131">
        <f t="shared" si="46"/>
        <v>8096000</v>
      </c>
      <c r="I75" s="132">
        <f t="shared" si="46"/>
        <v>6019051</v>
      </c>
      <c r="J75" s="131">
        <f t="shared" si="46"/>
        <v>15168000</v>
      </c>
      <c r="K75" s="132">
        <f t="shared" si="46"/>
        <v>17871235</v>
      </c>
      <c r="L75" s="131">
        <f t="shared" si="46"/>
        <v>16318000</v>
      </c>
      <c r="M75" s="132">
        <f t="shared" si="46"/>
        <v>31222981</v>
      </c>
      <c r="N75" s="131">
        <f t="shared" si="46"/>
        <v>21107000</v>
      </c>
      <c r="O75" s="132">
        <f t="shared" si="46"/>
        <v>17651687</v>
      </c>
      <c r="P75" s="131">
        <f>$H75      +$J75      +$L75      +$N75</f>
        <v>60689000</v>
      </c>
      <c r="Q75" s="132">
        <f>$I75      +$K75      +$M75      +$O75</f>
        <v>72764954</v>
      </c>
      <c r="R75" s="72">
        <f>IF(($L75      =0),0,((($N75      -$L75      )/$L75      )*100))</f>
        <v>29.347959308738815</v>
      </c>
      <c r="S75" s="73">
        <f>IF(($M75      =0),0,((($O75      -$M75      )/$M75      )*100))</f>
        <v>-43.465721610630325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87.597067059265029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105.02721341762651</v>
      </c>
      <c r="V75" s="131">
        <f>SUM(V9:V16,V19:V25,V28:V31,V34,V37:V41,V44:V54,V57:V60,V63:V67,V71:V72)</f>
        <v>11403000</v>
      </c>
      <c r="W75" s="132">
        <f>SUM(W9:W16,W19:W25,W28:W31,W34,W37:W41,W44:W54,W57:W60,W63:W67,W71:W72)</f>
        <v>10326000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slqtvyanIasI8AENPKGRxG1rQyvr1XsjfXeetUnramRzoxSTSFKG5oMy5um/8/5VnvqQ1EfRhMq/VrxXBVypcA==" saltValue="15oIzyqu/+zr4uaXDDdqA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3800000</v>
      </c>
      <c r="C10" s="118"/>
      <c r="D10" s="118"/>
      <c r="E10" s="118">
        <f t="shared" ref="E10:E17" si="0">$B10      +$C10      +$D10</f>
        <v>3800000</v>
      </c>
      <c r="F10" s="119">
        <v>3800000</v>
      </c>
      <c r="G10" s="120">
        <v>3800000</v>
      </c>
      <c r="H10" s="119">
        <v>743000</v>
      </c>
      <c r="I10" s="120">
        <v>341090</v>
      </c>
      <c r="J10" s="119">
        <v>2123000</v>
      </c>
      <c r="K10" s="120">
        <v>1489200</v>
      </c>
      <c r="L10" s="119"/>
      <c r="M10" s="120">
        <v>363423</v>
      </c>
      <c r="N10" s="119">
        <v>2212000</v>
      </c>
      <c r="O10" s="120">
        <v>1200424</v>
      </c>
      <c r="P10" s="119">
        <f t="shared" ref="P10:P17" si="1">$H10      +$J10      +$L10      +$N10</f>
        <v>5078000</v>
      </c>
      <c r="Q10" s="120">
        <f t="shared" ref="Q10:Q17" si="2">$I10      +$K10      +$M10      +$O10</f>
        <v>3394137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230.3104096328521</v>
      </c>
      <c r="T10" s="59">
        <f t="shared" ref="T10:T17" si="5">IF(($E10      =0),0,(($P10      /$E10      )*100))</f>
        <v>133.63157894736841</v>
      </c>
      <c r="U10" s="61">
        <f t="shared" ref="U10:U17" si="6">IF(($E10      =0),0,(($Q10      /$E10      )*100))</f>
        <v>89.319394736842099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3800000</v>
      </c>
      <c r="C17" s="121">
        <f>SUM(C9:C16)</f>
        <v>0</v>
      </c>
      <c r="D17" s="121"/>
      <c r="E17" s="121">
        <f t="shared" si="0"/>
        <v>3800000</v>
      </c>
      <c r="F17" s="122">
        <f t="shared" ref="F17:O17" si="7">SUM(F9:F16)</f>
        <v>3800000</v>
      </c>
      <c r="G17" s="123">
        <f t="shared" si="7"/>
        <v>3800000</v>
      </c>
      <c r="H17" s="122">
        <f t="shared" si="7"/>
        <v>743000</v>
      </c>
      <c r="I17" s="123">
        <f t="shared" si="7"/>
        <v>341090</v>
      </c>
      <c r="J17" s="122">
        <f t="shared" si="7"/>
        <v>2123000</v>
      </c>
      <c r="K17" s="123">
        <f t="shared" si="7"/>
        <v>1489200</v>
      </c>
      <c r="L17" s="122">
        <f t="shared" si="7"/>
        <v>0</v>
      </c>
      <c r="M17" s="123">
        <f t="shared" si="7"/>
        <v>363423</v>
      </c>
      <c r="N17" s="122">
        <f t="shared" si="7"/>
        <v>2212000</v>
      </c>
      <c r="O17" s="123">
        <f t="shared" si="7"/>
        <v>1200424</v>
      </c>
      <c r="P17" s="122">
        <f t="shared" si="1"/>
        <v>5078000</v>
      </c>
      <c r="Q17" s="123">
        <f t="shared" si="2"/>
        <v>3394137</v>
      </c>
      <c r="R17" s="63">
        <f t="shared" si="3"/>
        <v>0</v>
      </c>
      <c r="S17" s="64">
        <f t="shared" si="4"/>
        <v>230.3104096328521</v>
      </c>
      <c r="T17" s="63">
        <f>IF((SUM($E9:$E14))=0,0,(P17/(SUM($E9:$E14))*100))</f>
        <v>133.63157894736841</v>
      </c>
      <c r="U17" s="65">
        <f>IF((SUM($E9:$E14))=0,0,(Q17/(SUM($E9:$E14))*100))</f>
        <v>89.319394736842099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8000000</v>
      </c>
      <c r="C22" s="118"/>
      <c r="D22" s="118"/>
      <c r="E22" s="118">
        <f t="shared" si="8"/>
        <v>8000000</v>
      </c>
      <c r="F22" s="119">
        <v>8000000</v>
      </c>
      <c r="G22" s="120"/>
      <c r="H22" s="119"/>
      <c r="I22" s="120"/>
      <c r="J22" s="119"/>
      <c r="K22" s="120">
        <v>277653</v>
      </c>
      <c r="L22" s="119"/>
      <c r="M22" s="120">
        <v>4692762</v>
      </c>
      <c r="N22" s="119"/>
      <c r="O22" s="120">
        <v>-319189</v>
      </c>
      <c r="P22" s="119">
        <f t="shared" si="9"/>
        <v>0</v>
      </c>
      <c r="Q22" s="120">
        <f t="shared" si="10"/>
        <v>4651226</v>
      </c>
      <c r="R22" s="59">
        <f t="shared" si="11"/>
        <v>0</v>
      </c>
      <c r="S22" s="60">
        <f t="shared" si="12"/>
        <v>-106.80172998332324</v>
      </c>
      <c r="T22" s="59">
        <f t="shared" si="13"/>
        <v>0</v>
      </c>
      <c r="U22" s="61">
        <f t="shared" si="14"/>
        <v>58.140325000000004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28171000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8000000</v>
      </c>
      <c r="C26" s="121">
        <f>SUM(C19:C25)</f>
        <v>0</v>
      </c>
      <c r="D26" s="121"/>
      <c r="E26" s="121">
        <f t="shared" si="8"/>
        <v>8000000</v>
      </c>
      <c r="F26" s="122">
        <f t="shared" ref="F26:O26" si="15">SUM(F19:F25)</f>
        <v>8000000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277653</v>
      </c>
      <c r="L26" s="122">
        <f t="shared" si="15"/>
        <v>0</v>
      </c>
      <c r="M26" s="123">
        <f t="shared" si="15"/>
        <v>4692762</v>
      </c>
      <c r="N26" s="122">
        <f t="shared" si="15"/>
        <v>0</v>
      </c>
      <c r="O26" s="123">
        <f t="shared" si="15"/>
        <v>-319189</v>
      </c>
      <c r="P26" s="122">
        <f t="shared" si="9"/>
        <v>0</v>
      </c>
      <c r="Q26" s="123">
        <f t="shared" si="10"/>
        <v>4651226</v>
      </c>
      <c r="R26" s="63">
        <f t="shared" si="11"/>
        <v>0</v>
      </c>
      <c r="S26" s="64">
        <f t="shared" si="12"/>
        <v>-106.80172998332324</v>
      </c>
      <c r="T26" s="63">
        <f>IF(($E26-$E21-$E25)   =0,0,($P26   /($E26-$E21-$E25)   )*100)</f>
        <v>0</v>
      </c>
      <c r="U26" s="65">
        <f>IF(($E26-$E21-$E25)   =0,0,($Q26   /($E26-$E21-$E25)   )*100)</f>
        <v>58.140325000000004</v>
      </c>
      <c r="V26" s="122">
        <f>SUM(V19:V25)</f>
        <v>28171000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1403000</v>
      </c>
      <c r="C34" s="118"/>
      <c r="D34" s="118"/>
      <c r="E34" s="118">
        <f>$B34      +$C34      +$D34</f>
        <v>1403000</v>
      </c>
      <c r="F34" s="119">
        <v>1403000</v>
      </c>
      <c r="G34" s="120">
        <v>1403000</v>
      </c>
      <c r="H34" s="119">
        <v>183000</v>
      </c>
      <c r="I34" s="120">
        <v>183230</v>
      </c>
      <c r="J34" s="119">
        <v>433000</v>
      </c>
      <c r="K34" s="120">
        <v>644660</v>
      </c>
      <c r="L34" s="119">
        <v>229000</v>
      </c>
      <c r="M34" s="120">
        <v>228525</v>
      </c>
      <c r="N34" s="119">
        <v>292000</v>
      </c>
      <c r="O34" s="120">
        <v>291700</v>
      </c>
      <c r="P34" s="119">
        <f>$H34      +$J34      +$L34      +$N34</f>
        <v>1137000</v>
      </c>
      <c r="Q34" s="120">
        <f>$I34      +$K34      +$M34      +$O34</f>
        <v>1348115</v>
      </c>
      <c r="R34" s="59">
        <f>IF(($L34      =0),0,((($N34      -$L34      )/$L34      )*100))</f>
        <v>27.510917030567683</v>
      </c>
      <c r="S34" s="60">
        <f>IF(($M34      =0),0,((($O34      -$M34      )/$M34      )*100))</f>
        <v>27.644677825183241</v>
      </c>
      <c r="T34" s="59">
        <f>IF(($E34      =0),0,(($P34      /$E34      )*100))</f>
        <v>81.040627227369924</v>
      </c>
      <c r="U34" s="61">
        <f>IF(($E34      =0),0,(($Q34      /$E34      )*100))</f>
        <v>96.088025659301508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1403000</v>
      </c>
      <c r="C35" s="121">
        <f>C34</f>
        <v>0</v>
      </c>
      <c r="D35" s="121"/>
      <c r="E35" s="121">
        <f>$B35      +$C35      +$D35</f>
        <v>1403000</v>
      </c>
      <c r="F35" s="122">
        <f t="shared" ref="F35:O35" si="17">F34</f>
        <v>1403000</v>
      </c>
      <c r="G35" s="123">
        <f t="shared" si="17"/>
        <v>1403000</v>
      </c>
      <c r="H35" s="122">
        <f t="shared" si="17"/>
        <v>183000</v>
      </c>
      <c r="I35" s="123">
        <f t="shared" si="17"/>
        <v>183230</v>
      </c>
      <c r="J35" s="122">
        <f t="shared" si="17"/>
        <v>433000</v>
      </c>
      <c r="K35" s="123">
        <f t="shared" si="17"/>
        <v>644660</v>
      </c>
      <c r="L35" s="122">
        <f t="shared" si="17"/>
        <v>229000</v>
      </c>
      <c r="M35" s="123">
        <f t="shared" si="17"/>
        <v>228525</v>
      </c>
      <c r="N35" s="122">
        <f t="shared" si="17"/>
        <v>292000</v>
      </c>
      <c r="O35" s="123">
        <f t="shared" si="17"/>
        <v>291700</v>
      </c>
      <c r="P35" s="122">
        <f>$H35      +$J35      +$L35      +$N35</f>
        <v>1137000</v>
      </c>
      <c r="Q35" s="123">
        <f>$I35      +$K35      +$M35      +$O35</f>
        <v>1348115</v>
      </c>
      <c r="R35" s="63">
        <f>IF(($L35      =0),0,((($N35      -$L35      )/$L35      )*100))</f>
        <v>27.510917030567683</v>
      </c>
      <c r="S35" s="64">
        <f>IF(($M35      =0),0,((($O35      -$M35      )/$M35      )*100))</f>
        <v>27.644677825183241</v>
      </c>
      <c r="T35" s="63">
        <f>IF($E35   =0,0,($P35   /$E35   )*100)</f>
        <v>81.040627227369924</v>
      </c>
      <c r="U35" s="65">
        <f>IF($E35   =0,0,($Q35   /$E35   )*100)</f>
        <v>96.088025659301508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8067000</v>
      </c>
      <c r="C38" s="118">
        <v>1446000</v>
      </c>
      <c r="D38" s="118"/>
      <c r="E38" s="118">
        <f t="shared" si="18"/>
        <v>9513000</v>
      </c>
      <c r="F38" s="119">
        <v>8067000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8067000</v>
      </c>
      <c r="C42" s="121">
        <f>SUM(C37:C41)</f>
        <v>1446000</v>
      </c>
      <c r="D42" s="121"/>
      <c r="E42" s="121">
        <f t="shared" si="18"/>
        <v>9513000</v>
      </c>
      <c r="F42" s="122">
        <f t="shared" ref="F42:O42" si="25">SUM(F37:F41)</f>
        <v>8067000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50000000</v>
      </c>
      <c r="C46" s="118"/>
      <c r="D46" s="118"/>
      <c r="E46" s="118">
        <f t="shared" si="26"/>
        <v>50000000</v>
      </c>
      <c r="F46" s="119">
        <v>50000000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20681000</v>
      </c>
      <c r="C53" s="118"/>
      <c r="D53" s="118"/>
      <c r="E53" s="118">
        <f t="shared" si="26"/>
        <v>20681000</v>
      </c>
      <c r="F53" s="119">
        <v>20681000</v>
      </c>
      <c r="G53" s="120">
        <v>20681000</v>
      </c>
      <c r="H53" s="119"/>
      <c r="I53" s="120"/>
      <c r="J53" s="119">
        <v>14678000</v>
      </c>
      <c r="K53" s="120">
        <v>7701792</v>
      </c>
      <c r="L53" s="119">
        <v>1100000</v>
      </c>
      <c r="M53" s="120">
        <v>2750065</v>
      </c>
      <c r="N53" s="119">
        <v>4903000</v>
      </c>
      <c r="O53" s="120">
        <v>3573399</v>
      </c>
      <c r="P53" s="119">
        <f t="shared" si="27"/>
        <v>20681000</v>
      </c>
      <c r="Q53" s="120">
        <f t="shared" si="28"/>
        <v>14025256</v>
      </c>
      <c r="R53" s="59">
        <f t="shared" si="29"/>
        <v>345.72727272727269</v>
      </c>
      <c r="S53" s="60">
        <f t="shared" si="30"/>
        <v>29.938710539569062</v>
      </c>
      <c r="T53" s="59">
        <f t="shared" si="31"/>
        <v>100</v>
      </c>
      <c r="U53" s="61">
        <f t="shared" si="32"/>
        <v>67.817107489966631</v>
      </c>
      <c r="V53" s="119">
        <v>704000</v>
      </c>
      <c r="W53" s="120" t="s">
        <v>36</v>
      </c>
    </row>
    <row r="54" spans="1:23" ht="12.95" customHeight="1" x14ac:dyDescent="0.2">
      <c r="A54" s="58" t="s">
        <v>77</v>
      </c>
      <c r="B54" s="118">
        <v>45000000</v>
      </c>
      <c r="C54" s="118"/>
      <c r="D54" s="118"/>
      <c r="E54" s="118">
        <f t="shared" si="26"/>
        <v>45000000</v>
      </c>
      <c r="F54" s="119">
        <v>45000000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115681000</v>
      </c>
      <c r="C55" s="121">
        <f>SUM(C44:C54)</f>
        <v>0</v>
      </c>
      <c r="D55" s="121"/>
      <c r="E55" s="121">
        <f t="shared" si="26"/>
        <v>115681000</v>
      </c>
      <c r="F55" s="122">
        <f t="shared" ref="F55:O55" si="33">SUM(F44:F54)</f>
        <v>115681000</v>
      </c>
      <c r="G55" s="123">
        <f t="shared" si="33"/>
        <v>20681000</v>
      </c>
      <c r="H55" s="122">
        <f t="shared" si="33"/>
        <v>0</v>
      </c>
      <c r="I55" s="123">
        <f t="shared" si="33"/>
        <v>0</v>
      </c>
      <c r="J55" s="122">
        <f t="shared" si="33"/>
        <v>14678000</v>
      </c>
      <c r="K55" s="123">
        <f t="shared" si="33"/>
        <v>7701792</v>
      </c>
      <c r="L55" s="122">
        <f t="shared" si="33"/>
        <v>1100000</v>
      </c>
      <c r="M55" s="123">
        <f t="shared" si="33"/>
        <v>2750065</v>
      </c>
      <c r="N55" s="122">
        <f t="shared" si="33"/>
        <v>4903000</v>
      </c>
      <c r="O55" s="123">
        <f t="shared" si="33"/>
        <v>3573399</v>
      </c>
      <c r="P55" s="122">
        <f t="shared" si="27"/>
        <v>20681000</v>
      </c>
      <c r="Q55" s="123">
        <f t="shared" si="28"/>
        <v>14025256</v>
      </c>
      <c r="R55" s="63">
        <f t="shared" si="29"/>
        <v>345.72727272727269</v>
      </c>
      <c r="S55" s="64">
        <f t="shared" si="30"/>
        <v>29.938710539569062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67.817107489966631</v>
      </c>
      <c r="V55" s="122">
        <f>SUM(V44:V54)</f>
        <v>704000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136951000</v>
      </c>
      <c r="C69" s="130">
        <f>SUM(C9:C16,C19:C25,C28:C31,C34,C37:C41,C44:C54,C57:C60,C63:C67)</f>
        <v>1446000</v>
      </c>
      <c r="D69" s="130"/>
      <c r="E69" s="130">
        <f t="shared" si="35"/>
        <v>138397000</v>
      </c>
      <c r="F69" s="131">
        <f t="shared" ref="F69:O69" si="43">SUM(F9:F16,F19:F25,F28:F31,F34,F37:F41,F44:F54,F57:F60,F63:F67)</f>
        <v>136951000</v>
      </c>
      <c r="G69" s="132">
        <f t="shared" si="43"/>
        <v>25884000</v>
      </c>
      <c r="H69" s="131">
        <f t="shared" si="43"/>
        <v>926000</v>
      </c>
      <c r="I69" s="132">
        <f t="shared" si="43"/>
        <v>524320</v>
      </c>
      <c r="J69" s="131">
        <f t="shared" si="43"/>
        <v>17234000</v>
      </c>
      <c r="K69" s="132">
        <f t="shared" si="43"/>
        <v>10113305</v>
      </c>
      <c r="L69" s="131">
        <f t="shared" si="43"/>
        <v>1329000</v>
      </c>
      <c r="M69" s="132">
        <f t="shared" si="43"/>
        <v>8034775</v>
      </c>
      <c r="N69" s="131">
        <f t="shared" si="43"/>
        <v>7407000</v>
      </c>
      <c r="O69" s="132">
        <f t="shared" si="43"/>
        <v>4746334</v>
      </c>
      <c r="P69" s="131">
        <f t="shared" si="36"/>
        <v>26896000</v>
      </c>
      <c r="Q69" s="132">
        <f t="shared" si="37"/>
        <v>23418734</v>
      </c>
      <c r="R69" s="72">
        <f t="shared" si="38"/>
        <v>457.33634311512412</v>
      </c>
      <c r="S69" s="73">
        <f t="shared" si="39"/>
        <v>-40.927605315643561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79.376696966119695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69.114431590131034</v>
      </c>
      <c r="V69" s="131">
        <f>SUM(V9:V16,V19:V25,V28:V31,V34,V37:V41,V44:V54,V57:V60,V63:V67)</f>
        <v>28875000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29031000</v>
      </c>
      <c r="C71" s="118"/>
      <c r="D71" s="118"/>
      <c r="E71" s="118">
        <f>$B71      +$C71      +$D71</f>
        <v>29031000</v>
      </c>
      <c r="F71" s="119">
        <v>29031000</v>
      </c>
      <c r="G71" s="120">
        <v>25193000</v>
      </c>
      <c r="H71" s="119">
        <v>3525000</v>
      </c>
      <c r="I71" s="120">
        <v>3269136</v>
      </c>
      <c r="J71" s="119">
        <v>4570000</v>
      </c>
      <c r="K71" s="120">
        <v>4505121</v>
      </c>
      <c r="L71" s="119">
        <v>7289000</v>
      </c>
      <c r="M71" s="120">
        <v>6437420</v>
      </c>
      <c r="N71" s="119">
        <v>9803000</v>
      </c>
      <c r="O71" s="120">
        <v>8178170</v>
      </c>
      <c r="P71" s="119">
        <f>$H71      +$J71      +$L71      +$N71</f>
        <v>25187000</v>
      </c>
      <c r="Q71" s="120">
        <f>$I71      +$K71      +$M71      +$O71</f>
        <v>22389847</v>
      </c>
      <c r="R71" s="59">
        <f>IF(($L71      =0),0,((($N71      -$L71      )/$L71      )*100))</f>
        <v>34.490327891343121</v>
      </c>
      <c r="S71" s="60">
        <f>IF(($M71      =0),0,((($O71      -$M71      )/$M71      )*100))</f>
        <v>27.04111274392536</v>
      </c>
      <c r="T71" s="59">
        <f>IF(($E71      =0),0,(($P71      /$E71      )*100))</f>
        <v>86.758981778099269</v>
      </c>
      <c r="U71" s="61">
        <f>IF(($E71      =0),0,(($Q71      /$E71      )*100))</f>
        <v>77.123926147910851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29031000</v>
      </c>
      <c r="C73" s="127">
        <f>SUM(C71:C72)</f>
        <v>0</v>
      </c>
      <c r="D73" s="127"/>
      <c r="E73" s="127">
        <f>$B73      +$C73      +$D73</f>
        <v>29031000</v>
      </c>
      <c r="F73" s="128">
        <f t="shared" ref="F73:O73" si="44">SUM(F71:F72)</f>
        <v>29031000</v>
      </c>
      <c r="G73" s="129">
        <f t="shared" si="44"/>
        <v>25193000</v>
      </c>
      <c r="H73" s="128">
        <f t="shared" si="44"/>
        <v>3525000</v>
      </c>
      <c r="I73" s="129">
        <f t="shared" si="44"/>
        <v>3269136</v>
      </c>
      <c r="J73" s="128">
        <f t="shared" si="44"/>
        <v>4570000</v>
      </c>
      <c r="K73" s="129">
        <f t="shared" si="44"/>
        <v>4505121</v>
      </c>
      <c r="L73" s="128">
        <f t="shared" si="44"/>
        <v>7289000</v>
      </c>
      <c r="M73" s="129">
        <f t="shared" si="44"/>
        <v>6437420</v>
      </c>
      <c r="N73" s="128">
        <f t="shared" si="44"/>
        <v>9803000</v>
      </c>
      <c r="O73" s="129">
        <f t="shared" si="44"/>
        <v>8178170</v>
      </c>
      <c r="P73" s="128">
        <f>$H73      +$J73      +$L73      +$N73</f>
        <v>25187000</v>
      </c>
      <c r="Q73" s="129">
        <f>$I73      +$K73      +$M73      +$O73</f>
        <v>22389847</v>
      </c>
      <c r="R73" s="68">
        <f>IF(($L73      =0),0,((($N73      -$L73      )/$L73      )*100))</f>
        <v>34.490327891343121</v>
      </c>
      <c r="S73" s="69">
        <f>IF(($M73      =0),0,((($O73      -$M73      )/$M73      )*100))</f>
        <v>27.04111274392536</v>
      </c>
      <c r="T73" s="68">
        <f>IF(($E71      =0),0,(($P71      /$E71      )*100))</f>
        <v>86.758981778099269</v>
      </c>
      <c r="U73" s="70">
        <f>IF($E71   =0,0,($Q71   /$E71 )*100)</f>
        <v>77.123926147910851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29031000</v>
      </c>
      <c r="C74" s="130">
        <f>SUM(C71:C72)</f>
        <v>0</v>
      </c>
      <c r="D74" s="130"/>
      <c r="E74" s="130">
        <f>$B74      +$C74      +$D74</f>
        <v>29031000</v>
      </c>
      <c r="F74" s="131">
        <f t="shared" ref="F74:O74" si="45">SUM(F71:F72)</f>
        <v>29031000</v>
      </c>
      <c r="G74" s="132">
        <f t="shared" si="45"/>
        <v>25193000</v>
      </c>
      <c r="H74" s="131">
        <f t="shared" si="45"/>
        <v>3525000</v>
      </c>
      <c r="I74" s="132">
        <f t="shared" si="45"/>
        <v>3269136</v>
      </c>
      <c r="J74" s="131">
        <f t="shared" si="45"/>
        <v>4570000</v>
      </c>
      <c r="K74" s="132">
        <f t="shared" si="45"/>
        <v>4505121</v>
      </c>
      <c r="L74" s="131">
        <f t="shared" si="45"/>
        <v>7289000</v>
      </c>
      <c r="M74" s="132">
        <f t="shared" si="45"/>
        <v>6437420</v>
      </c>
      <c r="N74" s="131">
        <f t="shared" si="45"/>
        <v>9803000</v>
      </c>
      <c r="O74" s="132">
        <f t="shared" si="45"/>
        <v>8178170</v>
      </c>
      <c r="P74" s="131">
        <f>$H74      +$J74      +$L74      +$N74</f>
        <v>25187000</v>
      </c>
      <c r="Q74" s="132">
        <f>$I74      +$K74      +$M74      +$O74</f>
        <v>22389847</v>
      </c>
      <c r="R74" s="72">
        <f>IF(($L74      =0),0,((($N74      -$L74      )/$L74      )*100))</f>
        <v>34.490327891343121</v>
      </c>
      <c r="S74" s="73">
        <f>IF(($M74      =0),0,((($O74      -$M74      )/$M74      )*100))</f>
        <v>27.04111274392536</v>
      </c>
      <c r="T74" s="72">
        <f>IF(($E71      =0),0,(($P71      /$E71      )*100))</f>
        <v>86.758981778099269</v>
      </c>
      <c r="U74" s="76">
        <f>IF($E71   =0,0,($Q71   /$E71 )*100)</f>
        <v>77.123926147910851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165982000</v>
      </c>
      <c r="C75" s="130">
        <f>SUM(C9:C16,C19:C25,C28:C31,C34,C37:C41,C44:C54,C57:C60,C63:C67,C71:C72)</f>
        <v>1446000</v>
      </c>
      <c r="D75" s="130"/>
      <c r="E75" s="130">
        <f>$B75      +$C75      +$D75</f>
        <v>167428000</v>
      </c>
      <c r="F75" s="131">
        <f t="shared" ref="F75:O75" si="46">SUM(F9:F16,F19:F25,F28:F31,F34,F37:F41,F44:F54,F57:F60,F63:F67,F71:F72)</f>
        <v>165982000</v>
      </c>
      <c r="G75" s="132">
        <f t="shared" si="46"/>
        <v>51077000</v>
      </c>
      <c r="H75" s="131">
        <f t="shared" si="46"/>
        <v>4451000</v>
      </c>
      <c r="I75" s="132">
        <f t="shared" si="46"/>
        <v>3793456</v>
      </c>
      <c r="J75" s="131">
        <f t="shared" si="46"/>
        <v>21804000</v>
      </c>
      <c r="K75" s="132">
        <f t="shared" si="46"/>
        <v>14618426</v>
      </c>
      <c r="L75" s="131">
        <f t="shared" si="46"/>
        <v>8618000</v>
      </c>
      <c r="M75" s="132">
        <f t="shared" si="46"/>
        <v>14472195</v>
      </c>
      <c r="N75" s="131">
        <f t="shared" si="46"/>
        <v>17210000</v>
      </c>
      <c r="O75" s="132">
        <f t="shared" si="46"/>
        <v>12924504</v>
      </c>
      <c r="P75" s="131">
        <f>$H75      +$J75      +$L75      +$N75</f>
        <v>52083000</v>
      </c>
      <c r="Q75" s="132">
        <f>$I75      +$K75      +$M75      +$O75</f>
        <v>45808581</v>
      </c>
      <c r="R75" s="72">
        <f>IF(($L75      =0),0,((($N75      -$L75      )/$L75      )*100))</f>
        <v>99.698305871431899</v>
      </c>
      <c r="S75" s="73">
        <f>IF(($M75      =0),0,((($O75      -$M75      )/$M75      )*100))</f>
        <v>-10.694238158067936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82.783120082651195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72.810269411110227</v>
      </c>
      <c r="V75" s="131">
        <f>SUM(V9:V16,V19:V25,V28:V31,V34,V37:V41,V44:V54,V57:V60,V63:V67,V71:V72)</f>
        <v>28875000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hdSBurXCoyJukXX0BMDOlGAaqWR40dCj3ZDE9DJ37tyi5Yt+AQQpJVqJYR5hfRsGIUfZ4URM09eEy90eiKg+cQ==" saltValue="2gZ1HgoA1YeWy82TDOZJu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2500000</v>
      </c>
      <c r="C10" s="118"/>
      <c r="D10" s="118"/>
      <c r="E10" s="118">
        <f t="shared" ref="E10:E17" si="0">$B10      +$C10      +$D10</f>
        <v>2500000</v>
      </c>
      <c r="F10" s="119">
        <v>2500000</v>
      </c>
      <c r="G10" s="120">
        <v>2500000</v>
      </c>
      <c r="H10" s="119">
        <v>39000</v>
      </c>
      <c r="I10" s="120">
        <v>55930</v>
      </c>
      <c r="J10" s="119">
        <v>710000</v>
      </c>
      <c r="K10" s="120">
        <v>710421</v>
      </c>
      <c r="L10" s="119">
        <v>549000</v>
      </c>
      <c r="M10" s="120">
        <v>548739</v>
      </c>
      <c r="N10" s="119">
        <v>1185000</v>
      </c>
      <c r="O10" s="120">
        <v>1138673</v>
      </c>
      <c r="P10" s="119">
        <f t="shared" ref="P10:P17" si="1">$H10      +$J10      +$L10      +$N10</f>
        <v>2483000</v>
      </c>
      <c r="Q10" s="120">
        <f t="shared" ref="Q10:Q17" si="2">$I10      +$K10      +$M10      +$O10</f>
        <v>2453763</v>
      </c>
      <c r="R10" s="59">
        <f t="shared" ref="R10:R17" si="3">IF(($L10      =0),0,((($N10      -$L10      )/$L10      )*100))</f>
        <v>115.84699453551912</v>
      </c>
      <c r="S10" s="60">
        <f t="shared" ref="S10:S17" si="4">IF(($M10      =0),0,((($O10      -$M10      )/$M10      )*100))</f>
        <v>107.50721198967086</v>
      </c>
      <c r="T10" s="59">
        <f t="shared" ref="T10:T17" si="5">IF(($E10      =0),0,(($P10      /$E10      )*100))</f>
        <v>99.32</v>
      </c>
      <c r="U10" s="61">
        <f t="shared" ref="U10:U17" si="6">IF(($E10      =0),0,(($Q10      /$E10      )*100))</f>
        <v>98.15052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2500000</v>
      </c>
      <c r="C17" s="121">
        <f>SUM(C9:C16)</f>
        <v>0</v>
      </c>
      <c r="D17" s="121"/>
      <c r="E17" s="121">
        <f t="shared" si="0"/>
        <v>2500000</v>
      </c>
      <c r="F17" s="122">
        <f t="shared" ref="F17:O17" si="7">SUM(F9:F16)</f>
        <v>2500000</v>
      </c>
      <c r="G17" s="123">
        <f t="shared" si="7"/>
        <v>2500000</v>
      </c>
      <c r="H17" s="122">
        <f t="shared" si="7"/>
        <v>39000</v>
      </c>
      <c r="I17" s="123">
        <f t="shared" si="7"/>
        <v>55930</v>
      </c>
      <c r="J17" s="122">
        <f t="shared" si="7"/>
        <v>710000</v>
      </c>
      <c r="K17" s="123">
        <f t="shared" si="7"/>
        <v>710421</v>
      </c>
      <c r="L17" s="122">
        <f t="shared" si="7"/>
        <v>549000</v>
      </c>
      <c r="M17" s="123">
        <f t="shared" si="7"/>
        <v>548739</v>
      </c>
      <c r="N17" s="122">
        <f t="shared" si="7"/>
        <v>1185000</v>
      </c>
      <c r="O17" s="123">
        <f t="shared" si="7"/>
        <v>1138673</v>
      </c>
      <c r="P17" s="122">
        <f t="shared" si="1"/>
        <v>2483000</v>
      </c>
      <c r="Q17" s="123">
        <f t="shared" si="2"/>
        <v>2453763</v>
      </c>
      <c r="R17" s="63">
        <f t="shared" si="3"/>
        <v>115.84699453551912</v>
      </c>
      <c r="S17" s="64">
        <f t="shared" si="4"/>
        <v>107.50721198967086</v>
      </c>
      <c r="T17" s="63">
        <f>IF((SUM($E9:$E14))=0,0,(P17/(SUM($E9:$E14))*100))</f>
        <v>99.32</v>
      </c>
      <c r="U17" s="65">
        <f>IF((SUM($E9:$E14))=0,0,(Q17/(SUM($E9:$E14))*100))</f>
        <v>98.15052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28308000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28308000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1489000</v>
      </c>
      <c r="C34" s="118"/>
      <c r="D34" s="118"/>
      <c r="E34" s="118">
        <f>$B34      +$C34      +$D34</f>
        <v>1489000</v>
      </c>
      <c r="F34" s="119">
        <v>1489000</v>
      </c>
      <c r="G34" s="120">
        <v>1489000</v>
      </c>
      <c r="H34" s="119">
        <v>331000</v>
      </c>
      <c r="I34" s="120"/>
      <c r="J34" s="119">
        <v>439000</v>
      </c>
      <c r="K34" s="120"/>
      <c r="L34" s="119">
        <v>719000</v>
      </c>
      <c r="M34" s="120"/>
      <c r="N34" s="119"/>
      <c r="O34" s="120"/>
      <c r="P34" s="119">
        <f>$H34      +$J34      +$L34      +$N34</f>
        <v>1489000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100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1489000</v>
      </c>
      <c r="C35" s="121">
        <f>C34</f>
        <v>0</v>
      </c>
      <c r="D35" s="121"/>
      <c r="E35" s="121">
        <f>$B35      +$C35      +$D35</f>
        <v>1489000</v>
      </c>
      <c r="F35" s="122">
        <f t="shared" ref="F35:O35" si="17">F34</f>
        <v>1489000</v>
      </c>
      <c r="G35" s="123">
        <f t="shared" si="17"/>
        <v>1489000</v>
      </c>
      <c r="H35" s="122">
        <f t="shared" si="17"/>
        <v>331000</v>
      </c>
      <c r="I35" s="123">
        <f t="shared" si="17"/>
        <v>0</v>
      </c>
      <c r="J35" s="122">
        <f t="shared" si="17"/>
        <v>439000</v>
      </c>
      <c r="K35" s="123">
        <f t="shared" si="17"/>
        <v>0</v>
      </c>
      <c r="L35" s="122">
        <f t="shared" si="17"/>
        <v>719000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1489000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100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12057000</v>
      </c>
      <c r="C37" s="118"/>
      <c r="D37" s="118"/>
      <c r="E37" s="118">
        <f t="shared" ref="E37:E42" si="18">$B37      +$C37      +$D37</f>
        <v>12057000</v>
      </c>
      <c r="F37" s="119">
        <v>12057000</v>
      </c>
      <c r="G37" s="120">
        <v>12057000</v>
      </c>
      <c r="H37" s="119">
        <v>4878000</v>
      </c>
      <c r="I37" s="120">
        <v>4883510</v>
      </c>
      <c r="J37" s="119"/>
      <c r="K37" s="120"/>
      <c r="L37" s="119">
        <v>2322000</v>
      </c>
      <c r="M37" s="120">
        <v>2147841</v>
      </c>
      <c r="N37" s="119">
        <v>4857000</v>
      </c>
      <c r="O37" s="120">
        <v>4855932</v>
      </c>
      <c r="P37" s="119">
        <f t="shared" ref="P37:P42" si="19">$H37      +$J37      +$L37      +$N37</f>
        <v>12057000</v>
      </c>
      <c r="Q37" s="120">
        <f t="shared" ref="Q37:Q42" si="20">$I37      +$K37      +$M37      +$O37</f>
        <v>11887283</v>
      </c>
      <c r="R37" s="59">
        <f t="shared" ref="R37:R42" si="21">IF(($L37      =0),0,((($N37      -$L37      )/$L37      )*100))</f>
        <v>109.17312661498708</v>
      </c>
      <c r="S37" s="60">
        <f t="shared" ref="S37:S42" si="22">IF(($M37      =0),0,((($O37      -$M37      )/$M37      )*100))</f>
        <v>126.0843330581733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98.592377871775724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11659000</v>
      </c>
      <c r="C38" s="118">
        <v>-548000</v>
      </c>
      <c r="D38" s="118"/>
      <c r="E38" s="118">
        <f t="shared" si="18"/>
        <v>11111000</v>
      </c>
      <c r="F38" s="119">
        <v>11659000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23716000</v>
      </c>
      <c r="C42" s="121">
        <f>SUM(C37:C41)</f>
        <v>-548000</v>
      </c>
      <c r="D42" s="121"/>
      <c r="E42" s="121">
        <f t="shared" si="18"/>
        <v>23168000</v>
      </c>
      <c r="F42" s="122">
        <f t="shared" ref="F42:O42" si="25">SUM(F37:F41)</f>
        <v>23716000</v>
      </c>
      <c r="G42" s="123">
        <f t="shared" si="25"/>
        <v>12057000</v>
      </c>
      <c r="H42" s="122">
        <f t="shared" si="25"/>
        <v>4878000</v>
      </c>
      <c r="I42" s="123">
        <f t="shared" si="25"/>
        <v>4883510</v>
      </c>
      <c r="J42" s="122">
        <f t="shared" si="25"/>
        <v>0</v>
      </c>
      <c r="K42" s="123">
        <f t="shared" si="25"/>
        <v>0</v>
      </c>
      <c r="L42" s="122">
        <f t="shared" si="25"/>
        <v>2322000</v>
      </c>
      <c r="M42" s="123">
        <f t="shared" si="25"/>
        <v>2147841</v>
      </c>
      <c r="N42" s="122">
        <f t="shared" si="25"/>
        <v>4857000</v>
      </c>
      <c r="O42" s="123">
        <f t="shared" si="25"/>
        <v>4855932</v>
      </c>
      <c r="P42" s="122">
        <f t="shared" si="19"/>
        <v>12057000</v>
      </c>
      <c r="Q42" s="123">
        <f t="shared" si="20"/>
        <v>11887283</v>
      </c>
      <c r="R42" s="63">
        <f t="shared" si="21"/>
        <v>109.17312661498708</v>
      </c>
      <c r="S42" s="64">
        <f t="shared" si="22"/>
        <v>126.0843330581733</v>
      </c>
      <c r="T42" s="63">
        <f>IF((+$E37+$E40) =0,0,(P42   /(+$E37+$E40) )*100)</f>
        <v>100</v>
      </c>
      <c r="U42" s="65">
        <f>IF((+$E37+$E40) =0,0,(Q42   /(+$E37+$E40) )*100)</f>
        <v>98.592377871775724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42000000</v>
      </c>
      <c r="C46" s="118"/>
      <c r="D46" s="118"/>
      <c r="E46" s="118">
        <f t="shared" si="26"/>
        <v>42000000</v>
      </c>
      <c r="F46" s="119">
        <v>42000000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20262000</v>
      </c>
      <c r="C53" s="118"/>
      <c r="D53" s="118"/>
      <c r="E53" s="118">
        <f t="shared" si="26"/>
        <v>20262000</v>
      </c>
      <c r="F53" s="119">
        <v>20262000</v>
      </c>
      <c r="G53" s="120">
        <v>20262000</v>
      </c>
      <c r="H53" s="119">
        <v>5052000</v>
      </c>
      <c r="I53" s="120">
        <v>4811862</v>
      </c>
      <c r="J53" s="119">
        <v>7356000</v>
      </c>
      <c r="K53" s="120">
        <v>8322558</v>
      </c>
      <c r="L53" s="119"/>
      <c r="M53" s="120">
        <v>4185389</v>
      </c>
      <c r="N53" s="119">
        <v>7854000</v>
      </c>
      <c r="O53" s="120">
        <v>3259956</v>
      </c>
      <c r="P53" s="119">
        <f t="shared" si="27"/>
        <v>20262000</v>
      </c>
      <c r="Q53" s="120">
        <f t="shared" si="28"/>
        <v>20579765</v>
      </c>
      <c r="R53" s="59">
        <f t="shared" si="29"/>
        <v>0</v>
      </c>
      <c r="S53" s="60">
        <f t="shared" si="30"/>
        <v>-22.111039141164657</v>
      </c>
      <c r="T53" s="59">
        <f t="shared" si="31"/>
        <v>100</v>
      </c>
      <c r="U53" s="61">
        <f t="shared" si="32"/>
        <v>101.56828052512093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62262000</v>
      </c>
      <c r="C55" s="121">
        <f>SUM(C44:C54)</f>
        <v>0</v>
      </c>
      <c r="D55" s="121"/>
      <c r="E55" s="121">
        <f t="shared" si="26"/>
        <v>62262000</v>
      </c>
      <c r="F55" s="122">
        <f t="shared" ref="F55:O55" si="33">SUM(F44:F54)</f>
        <v>62262000</v>
      </c>
      <c r="G55" s="123">
        <f t="shared" si="33"/>
        <v>20262000</v>
      </c>
      <c r="H55" s="122">
        <f t="shared" si="33"/>
        <v>5052000</v>
      </c>
      <c r="I55" s="123">
        <f t="shared" si="33"/>
        <v>4811862</v>
      </c>
      <c r="J55" s="122">
        <f t="shared" si="33"/>
        <v>7356000</v>
      </c>
      <c r="K55" s="123">
        <f t="shared" si="33"/>
        <v>8322558</v>
      </c>
      <c r="L55" s="122">
        <f t="shared" si="33"/>
        <v>0</v>
      </c>
      <c r="M55" s="123">
        <f t="shared" si="33"/>
        <v>4185389</v>
      </c>
      <c r="N55" s="122">
        <f t="shared" si="33"/>
        <v>7854000</v>
      </c>
      <c r="O55" s="123">
        <f t="shared" si="33"/>
        <v>3259956</v>
      </c>
      <c r="P55" s="122">
        <f t="shared" si="27"/>
        <v>20262000</v>
      </c>
      <c r="Q55" s="123">
        <f t="shared" si="28"/>
        <v>20579765</v>
      </c>
      <c r="R55" s="63">
        <f t="shared" si="29"/>
        <v>0</v>
      </c>
      <c r="S55" s="64">
        <f t="shared" si="30"/>
        <v>-22.111039141164657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101.56828052512093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89967000</v>
      </c>
      <c r="C69" s="130">
        <f>SUM(C9:C16,C19:C25,C28:C31,C34,C37:C41,C44:C54,C57:C60,C63:C67)</f>
        <v>-548000</v>
      </c>
      <c r="D69" s="130"/>
      <c r="E69" s="130">
        <f t="shared" si="35"/>
        <v>89419000</v>
      </c>
      <c r="F69" s="131">
        <f t="shared" ref="F69:O69" si="43">SUM(F9:F16,F19:F25,F28:F31,F34,F37:F41,F44:F54,F57:F60,F63:F67)</f>
        <v>89967000</v>
      </c>
      <c r="G69" s="132">
        <f t="shared" si="43"/>
        <v>36308000</v>
      </c>
      <c r="H69" s="131">
        <f t="shared" si="43"/>
        <v>10300000</v>
      </c>
      <c r="I69" s="132">
        <f t="shared" si="43"/>
        <v>9751302</v>
      </c>
      <c r="J69" s="131">
        <f t="shared" si="43"/>
        <v>8505000</v>
      </c>
      <c r="K69" s="132">
        <f t="shared" si="43"/>
        <v>9032979</v>
      </c>
      <c r="L69" s="131">
        <f t="shared" si="43"/>
        <v>3590000</v>
      </c>
      <c r="M69" s="132">
        <f t="shared" si="43"/>
        <v>6881969</v>
      </c>
      <c r="N69" s="131">
        <f t="shared" si="43"/>
        <v>13896000</v>
      </c>
      <c r="O69" s="132">
        <f t="shared" si="43"/>
        <v>9254561</v>
      </c>
      <c r="P69" s="131">
        <f t="shared" si="36"/>
        <v>36291000</v>
      </c>
      <c r="Q69" s="132">
        <f t="shared" si="37"/>
        <v>34920811</v>
      </c>
      <c r="R69" s="72">
        <f t="shared" si="38"/>
        <v>287.07520891364902</v>
      </c>
      <c r="S69" s="73">
        <f t="shared" si="39"/>
        <v>34.475482234808091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99.95317836289523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96.179384708604161</v>
      </c>
      <c r="V69" s="131">
        <f>SUM(V9:V16,V19:V25,V28:V31,V34,V37:V41,V44:V54,V57:V60,V63:V67)</f>
        <v>28308000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32546000</v>
      </c>
      <c r="C71" s="118"/>
      <c r="D71" s="118"/>
      <c r="E71" s="118">
        <f>$B71      +$C71      +$D71</f>
        <v>32546000</v>
      </c>
      <c r="F71" s="119">
        <v>32546000</v>
      </c>
      <c r="G71" s="120">
        <v>32546000</v>
      </c>
      <c r="H71" s="119">
        <v>13741000</v>
      </c>
      <c r="I71" s="120">
        <v>11038513</v>
      </c>
      <c r="J71" s="119">
        <v>10023000</v>
      </c>
      <c r="K71" s="120">
        <v>12917381</v>
      </c>
      <c r="L71" s="119">
        <v>5450000</v>
      </c>
      <c r="M71" s="120">
        <v>6163414</v>
      </c>
      <c r="N71" s="119">
        <v>3332000</v>
      </c>
      <c r="O71" s="120">
        <v>5423328</v>
      </c>
      <c r="P71" s="119">
        <f>$H71      +$J71      +$L71      +$N71</f>
        <v>32546000</v>
      </c>
      <c r="Q71" s="120">
        <f>$I71      +$K71      +$M71      +$O71</f>
        <v>35542636</v>
      </c>
      <c r="R71" s="59">
        <f>IF(($L71      =0),0,((($N71      -$L71      )/$L71      )*100))</f>
        <v>-38.862385321100916</v>
      </c>
      <c r="S71" s="60">
        <f>IF(($M71      =0),0,((($O71      -$M71      )/$M71      )*100))</f>
        <v>-12.00772818441208</v>
      </c>
      <c r="T71" s="59">
        <f>IF(($E71      =0),0,(($P71      /$E71      )*100))</f>
        <v>100</v>
      </c>
      <c r="U71" s="61">
        <f>IF(($E71      =0),0,(($Q71      /$E71      )*100))</f>
        <v>109.20738646838322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32546000</v>
      </c>
      <c r="C73" s="127">
        <f>SUM(C71:C72)</f>
        <v>0</v>
      </c>
      <c r="D73" s="127"/>
      <c r="E73" s="127">
        <f>$B73      +$C73      +$D73</f>
        <v>32546000</v>
      </c>
      <c r="F73" s="128">
        <f t="shared" ref="F73:O73" si="44">SUM(F71:F72)</f>
        <v>32546000</v>
      </c>
      <c r="G73" s="129">
        <f t="shared" si="44"/>
        <v>32546000</v>
      </c>
      <c r="H73" s="128">
        <f t="shared" si="44"/>
        <v>13741000</v>
      </c>
      <c r="I73" s="129">
        <f t="shared" si="44"/>
        <v>11038513</v>
      </c>
      <c r="J73" s="128">
        <f t="shared" si="44"/>
        <v>10023000</v>
      </c>
      <c r="K73" s="129">
        <f t="shared" si="44"/>
        <v>12917381</v>
      </c>
      <c r="L73" s="128">
        <f t="shared" si="44"/>
        <v>5450000</v>
      </c>
      <c r="M73" s="129">
        <f t="shared" si="44"/>
        <v>6163414</v>
      </c>
      <c r="N73" s="128">
        <f t="shared" si="44"/>
        <v>3332000</v>
      </c>
      <c r="O73" s="129">
        <f t="shared" si="44"/>
        <v>5423328</v>
      </c>
      <c r="P73" s="128">
        <f>$H73      +$J73      +$L73      +$N73</f>
        <v>32546000</v>
      </c>
      <c r="Q73" s="129">
        <f>$I73      +$K73      +$M73      +$O73</f>
        <v>35542636</v>
      </c>
      <c r="R73" s="68">
        <f>IF(($L73      =0),0,((($N73      -$L73      )/$L73      )*100))</f>
        <v>-38.862385321100916</v>
      </c>
      <c r="S73" s="69">
        <f>IF(($M73      =0),0,((($O73      -$M73      )/$M73      )*100))</f>
        <v>-12.00772818441208</v>
      </c>
      <c r="T73" s="68">
        <f>IF(($E71      =0),0,(($P71      /$E71      )*100))</f>
        <v>100</v>
      </c>
      <c r="U73" s="70">
        <f>IF($E71   =0,0,($Q71   /$E71 )*100)</f>
        <v>109.20738646838322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32546000</v>
      </c>
      <c r="C74" s="130">
        <f>SUM(C71:C72)</f>
        <v>0</v>
      </c>
      <c r="D74" s="130"/>
      <c r="E74" s="130">
        <f>$B74      +$C74      +$D74</f>
        <v>32546000</v>
      </c>
      <c r="F74" s="131">
        <f t="shared" ref="F74:O74" si="45">SUM(F71:F72)</f>
        <v>32546000</v>
      </c>
      <c r="G74" s="132">
        <f t="shared" si="45"/>
        <v>32546000</v>
      </c>
      <c r="H74" s="131">
        <f t="shared" si="45"/>
        <v>13741000</v>
      </c>
      <c r="I74" s="132">
        <f t="shared" si="45"/>
        <v>11038513</v>
      </c>
      <c r="J74" s="131">
        <f t="shared" si="45"/>
        <v>10023000</v>
      </c>
      <c r="K74" s="132">
        <f t="shared" si="45"/>
        <v>12917381</v>
      </c>
      <c r="L74" s="131">
        <f t="shared" si="45"/>
        <v>5450000</v>
      </c>
      <c r="M74" s="132">
        <f t="shared" si="45"/>
        <v>6163414</v>
      </c>
      <c r="N74" s="131">
        <f t="shared" si="45"/>
        <v>3332000</v>
      </c>
      <c r="O74" s="132">
        <f t="shared" si="45"/>
        <v>5423328</v>
      </c>
      <c r="P74" s="131">
        <f>$H74      +$J74      +$L74      +$N74</f>
        <v>32546000</v>
      </c>
      <c r="Q74" s="132">
        <f>$I74      +$K74      +$M74      +$O74</f>
        <v>35542636</v>
      </c>
      <c r="R74" s="72">
        <f>IF(($L74      =0),0,((($N74      -$L74      )/$L74      )*100))</f>
        <v>-38.862385321100916</v>
      </c>
      <c r="S74" s="73">
        <f>IF(($M74      =0),0,((($O74      -$M74      )/$M74      )*100))</f>
        <v>-12.00772818441208</v>
      </c>
      <c r="T74" s="72">
        <f>IF(($E71      =0),0,(($P71      /$E71      )*100))</f>
        <v>100</v>
      </c>
      <c r="U74" s="76">
        <f>IF($E71   =0,0,($Q71   /$E71 )*100)</f>
        <v>109.20738646838322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122513000</v>
      </c>
      <c r="C75" s="130">
        <f>SUM(C9:C16,C19:C25,C28:C31,C34,C37:C41,C44:C54,C57:C60,C63:C67,C71:C72)</f>
        <v>-548000</v>
      </c>
      <c r="D75" s="130"/>
      <c r="E75" s="130">
        <f>$B75      +$C75      +$D75</f>
        <v>121965000</v>
      </c>
      <c r="F75" s="131">
        <f t="shared" ref="F75:O75" si="46">SUM(F9:F16,F19:F25,F28:F31,F34,F37:F41,F44:F54,F57:F60,F63:F67,F71:F72)</f>
        <v>122513000</v>
      </c>
      <c r="G75" s="132">
        <f t="shared" si="46"/>
        <v>68854000</v>
      </c>
      <c r="H75" s="131">
        <f t="shared" si="46"/>
        <v>24041000</v>
      </c>
      <c r="I75" s="132">
        <f t="shared" si="46"/>
        <v>20789815</v>
      </c>
      <c r="J75" s="131">
        <f t="shared" si="46"/>
        <v>18528000</v>
      </c>
      <c r="K75" s="132">
        <f t="shared" si="46"/>
        <v>21950360</v>
      </c>
      <c r="L75" s="131">
        <f t="shared" si="46"/>
        <v>9040000</v>
      </c>
      <c r="M75" s="132">
        <f t="shared" si="46"/>
        <v>13045383</v>
      </c>
      <c r="N75" s="131">
        <f t="shared" si="46"/>
        <v>17228000</v>
      </c>
      <c r="O75" s="132">
        <f t="shared" si="46"/>
        <v>14677889</v>
      </c>
      <c r="P75" s="131">
        <f>$H75      +$J75      +$L75      +$N75</f>
        <v>68837000</v>
      </c>
      <c r="Q75" s="132">
        <f>$I75      +$K75      +$M75      +$O75</f>
        <v>70463447</v>
      </c>
      <c r="R75" s="72">
        <f>IF(($L75      =0),0,((($N75      -$L75      )/$L75      )*100))</f>
        <v>90.575221238938056</v>
      </c>
      <c r="S75" s="73">
        <f>IF(($M75      =0),0,((($O75      -$M75      )/$M75      )*100))</f>
        <v>12.514051906333451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99.975310076393527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102.33747785168619</v>
      </c>
      <c r="V75" s="131">
        <f>SUM(V9:V16,V19:V25,V28:V31,V34,V37:V41,V44:V54,V57:V60,V63:V67,V71:V72)</f>
        <v>28308000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3Gi4FvKaaGdbk46Ztcccr+ldhBeNenFX0E7gc+vFfgPExpy1fHrqdLM/PbBlSQCN/J0BSVO6HsSctznspd3h4w==" saltValue="Qk2A9bjsWgEQh0QltpWqO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3800000</v>
      </c>
      <c r="C10" s="118"/>
      <c r="D10" s="118"/>
      <c r="E10" s="118">
        <f t="shared" ref="E10:E17" si="0">$B10      +$C10      +$D10</f>
        <v>3800000</v>
      </c>
      <c r="F10" s="119">
        <v>3800000</v>
      </c>
      <c r="G10" s="120">
        <v>3800000</v>
      </c>
      <c r="H10" s="119">
        <v>217000</v>
      </c>
      <c r="I10" s="120"/>
      <c r="J10" s="119">
        <v>420000</v>
      </c>
      <c r="K10" s="120"/>
      <c r="L10" s="119">
        <v>914000</v>
      </c>
      <c r="M10" s="120"/>
      <c r="N10" s="119"/>
      <c r="O10" s="120">
        <v>3326558</v>
      </c>
      <c r="P10" s="119">
        <f t="shared" ref="P10:P17" si="1">$H10      +$J10      +$L10      +$N10</f>
        <v>1551000</v>
      </c>
      <c r="Q10" s="120">
        <f t="shared" ref="Q10:Q17" si="2">$I10      +$K10      +$M10      +$O10</f>
        <v>3326558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40.815789473684212</v>
      </c>
      <c r="U10" s="61">
        <f t="shared" ref="U10:U17" si="6">IF(($E10      =0),0,(($Q10      /$E10      )*100))</f>
        <v>87.540999999999997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3800000</v>
      </c>
      <c r="C17" s="121">
        <f>SUM(C9:C16)</f>
        <v>0</v>
      </c>
      <c r="D17" s="121"/>
      <c r="E17" s="121">
        <f t="shared" si="0"/>
        <v>3800000</v>
      </c>
      <c r="F17" s="122">
        <f t="shared" ref="F17:O17" si="7">SUM(F9:F16)</f>
        <v>3800000</v>
      </c>
      <c r="G17" s="123">
        <f t="shared" si="7"/>
        <v>3800000</v>
      </c>
      <c r="H17" s="122">
        <f t="shared" si="7"/>
        <v>217000</v>
      </c>
      <c r="I17" s="123">
        <f t="shared" si="7"/>
        <v>0</v>
      </c>
      <c r="J17" s="122">
        <f t="shared" si="7"/>
        <v>420000</v>
      </c>
      <c r="K17" s="123">
        <f t="shared" si="7"/>
        <v>0</v>
      </c>
      <c r="L17" s="122">
        <f t="shared" si="7"/>
        <v>914000</v>
      </c>
      <c r="M17" s="123">
        <f t="shared" si="7"/>
        <v>0</v>
      </c>
      <c r="N17" s="122">
        <f t="shared" si="7"/>
        <v>0</v>
      </c>
      <c r="O17" s="123">
        <f t="shared" si="7"/>
        <v>3326558</v>
      </c>
      <c r="P17" s="122">
        <f t="shared" si="1"/>
        <v>1551000</v>
      </c>
      <c r="Q17" s="123">
        <f t="shared" si="2"/>
        <v>3326558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40.815789473684212</v>
      </c>
      <c r="U17" s="65">
        <f>IF((SUM($E9:$E14))=0,0,(Q17/(SUM($E9:$E14))*100))</f>
        <v>87.540999999999997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1435000</v>
      </c>
      <c r="C34" s="118"/>
      <c r="D34" s="118"/>
      <c r="E34" s="118">
        <f>$B34      +$C34      +$D34</f>
        <v>1435000</v>
      </c>
      <c r="F34" s="119">
        <v>1435000</v>
      </c>
      <c r="G34" s="120">
        <v>1435000</v>
      </c>
      <c r="H34" s="119">
        <v>359000</v>
      </c>
      <c r="I34" s="120">
        <v>1100518</v>
      </c>
      <c r="J34" s="119">
        <v>537000</v>
      </c>
      <c r="K34" s="120"/>
      <c r="L34" s="119"/>
      <c r="M34" s="120"/>
      <c r="N34" s="119"/>
      <c r="O34" s="120"/>
      <c r="P34" s="119">
        <f>$H34      +$J34      +$L34      +$N34</f>
        <v>896000</v>
      </c>
      <c r="Q34" s="120">
        <f>$I34      +$K34      +$M34      +$O34</f>
        <v>1100518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62.439024390243901</v>
      </c>
      <c r="U34" s="61">
        <f>IF(($E34      =0),0,(($Q34      /$E34      )*100))</f>
        <v>76.691149825783981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1435000</v>
      </c>
      <c r="C35" s="121">
        <f>C34</f>
        <v>0</v>
      </c>
      <c r="D35" s="121"/>
      <c r="E35" s="121">
        <f>$B35      +$C35      +$D35</f>
        <v>1435000</v>
      </c>
      <c r="F35" s="122">
        <f t="shared" ref="F35:O35" si="17">F34</f>
        <v>1435000</v>
      </c>
      <c r="G35" s="123">
        <f t="shared" si="17"/>
        <v>1435000</v>
      </c>
      <c r="H35" s="122">
        <f t="shared" si="17"/>
        <v>359000</v>
      </c>
      <c r="I35" s="123">
        <f t="shared" si="17"/>
        <v>1100518</v>
      </c>
      <c r="J35" s="122">
        <f t="shared" si="17"/>
        <v>537000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896000</v>
      </c>
      <c r="Q35" s="123">
        <f>$I35      +$K35      +$M35      +$O35</f>
        <v>1100518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62.439024390243901</v>
      </c>
      <c r="U35" s="65">
        <f>IF($E35   =0,0,($Q35   /$E35   )*100)</f>
        <v>76.691149825783981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6413000</v>
      </c>
      <c r="C37" s="118"/>
      <c r="D37" s="118"/>
      <c r="E37" s="118">
        <f t="shared" ref="E37:E42" si="18">$B37      +$C37      +$D37</f>
        <v>6413000</v>
      </c>
      <c r="F37" s="119">
        <v>6413000</v>
      </c>
      <c r="G37" s="120">
        <v>6413000</v>
      </c>
      <c r="H37" s="119">
        <v>1999000</v>
      </c>
      <c r="I37" s="120">
        <v>456944</v>
      </c>
      <c r="J37" s="119">
        <v>1488000</v>
      </c>
      <c r="K37" s="120">
        <v>3030553</v>
      </c>
      <c r="L37" s="119"/>
      <c r="M37" s="120"/>
      <c r="N37" s="119">
        <v>1706000</v>
      </c>
      <c r="O37" s="120">
        <v>236903</v>
      </c>
      <c r="P37" s="119">
        <f t="shared" ref="P37:P42" si="19">$H37      +$J37      +$L37      +$N37</f>
        <v>5193000</v>
      </c>
      <c r="Q37" s="120">
        <f t="shared" ref="Q37:Q42" si="20">$I37      +$K37      +$M37      +$O37</f>
        <v>3724400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80.976142211133634</v>
      </c>
      <c r="U37" s="61">
        <f t="shared" ref="U37:U42" si="24">IF(($E37      =0),0,(($Q37      /$E37      )*100))</f>
        <v>58.075783564634328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821000</v>
      </c>
      <c r="C38" s="118">
        <v>-407000</v>
      </c>
      <c r="D38" s="118"/>
      <c r="E38" s="118">
        <f t="shared" si="18"/>
        <v>414000</v>
      </c>
      <c r="F38" s="119">
        <v>821000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1800000</v>
      </c>
      <c r="H40" s="119"/>
      <c r="I40" s="120"/>
      <c r="J40" s="119">
        <v>1701000</v>
      </c>
      <c r="K40" s="120"/>
      <c r="L40" s="119"/>
      <c r="M40" s="120"/>
      <c r="N40" s="119"/>
      <c r="O40" s="120"/>
      <c r="P40" s="119">
        <f t="shared" si="19"/>
        <v>1701000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42.524999999999999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11234000</v>
      </c>
      <c r="C42" s="121">
        <f>SUM(C37:C41)</f>
        <v>-407000</v>
      </c>
      <c r="D42" s="121"/>
      <c r="E42" s="121">
        <f t="shared" si="18"/>
        <v>10827000</v>
      </c>
      <c r="F42" s="122">
        <f t="shared" ref="F42:O42" si="25">SUM(F37:F41)</f>
        <v>11234000</v>
      </c>
      <c r="G42" s="123">
        <f t="shared" si="25"/>
        <v>8213000</v>
      </c>
      <c r="H42" s="122">
        <f t="shared" si="25"/>
        <v>1999000</v>
      </c>
      <c r="I42" s="123">
        <f t="shared" si="25"/>
        <v>456944</v>
      </c>
      <c r="J42" s="122">
        <f t="shared" si="25"/>
        <v>3189000</v>
      </c>
      <c r="K42" s="123">
        <f t="shared" si="25"/>
        <v>3030553</v>
      </c>
      <c r="L42" s="122">
        <f t="shared" si="25"/>
        <v>0</v>
      </c>
      <c r="M42" s="123">
        <f t="shared" si="25"/>
        <v>0</v>
      </c>
      <c r="N42" s="122">
        <f t="shared" si="25"/>
        <v>1706000</v>
      </c>
      <c r="O42" s="123">
        <f t="shared" si="25"/>
        <v>236903</v>
      </c>
      <c r="P42" s="122">
        <f t="shared" si="19"/>
        <v>6894000</v>
      </c>
      <c r="Q42" s="123">
        <f t="shared" si="20"/>
        <v>3724400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66.2057044079516</v>
      </c>
      <c r="U42" s="65">
        <f>IF((+$E37+$E40) =0,0,(Q42   /(+$E37+$E40) )*100)</f>
        <v>35.766829924133297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6000000</v>
      </c>
      <c r="C46" s="118"/>
      <c r="D46" s="118"/>
      <c r="E46" s="118">
        <f t="shared" si="26"/>
        <v>6000000</v>
      </c>
      <c r="F46" s="119">
        <v>6000000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12000000</v>
      </c>
      <c r="C53" s="118"/>
      <c r="D53" s="118"/>
      <c r="E53" s="118">
        <f t="shared" si="26"/>
        <v>12000000</v>
      </c>
      <c r="F53" s="119">
        <v>12000000</v>
      </c>
      <c r="G53" s="120">
        <v>12000000</v>
      </c>
      <c r="H53" s="119">
        <v>2765000</v>
      </c>
      <c r="I53" s="120">
        <v>2765219</v>
      </c>
      <c r="J53" s="119">
        <v>4419000</v>
      </c>
      <c r="K53" s="120">
        <v>4419153</v>
      </c>
      <c r="L53" s="119">
        <v>682000</v>
      </c>
      <c r="M53" s="120">
        <v>681789</v>
      </c>
      <c r="N53" s="119">
        <v>4134000</v>
      </c>
      <c r="O53" s="120">
        <v>1839866</v>
      </c>
      <c r="P53" s="119">
        <f t="shared" si="27"/>
        <v>12000000</v>
      </c>
      <c r="Q53" s="120">
        <f t="shared" si="28"/>
        <v>9706027</v>
      </c>
      <c r="R53" s="59">
        <f t="shared" si="29"/>
        <v>506.15835777126097</v>
      </c>
      <c r="S53" s="60">
        <f t="shared" si="30"/>
        <v>169.85856327984169</v>
      </c>
      <c r="T53" s="59">
        <f t="shared" si="31"/>
        <v>100</v>
      </c>
      <c r="U53" s="61">
        <f t="shared" si="32"/>
        <v>80.88355833333334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18000000</v>
      </c>
      <c r="C55" s="121">
        <f>SUM(C44:C54)</f>
        <v>0</v>
      </c>
      <c r="D55" s="121"/>
      <c r="E55" s="121">
        <f t="shared" si="26"/>
        <v>18000000</v>
      </c>
      <c r="F55" s="122">
        <f t="shared" ref="F55:O55" si="33">SUM(F44:F54)</f>
        <v>18000000</v>
      </c>
      <c r="G55" s="123">
        <f t="shared" si="33"/>
        <v>12000000</v>
      </c>
      <c r="H55" s="122">
        <f t="shared" si="33"/>
        <v>2765000</v>
      </c>
      <c r="I55" s="123">
        <f t="shared" si="33"/>
        <v>2765219</v>
      </c>
      <c r="J55" s="122">
        <f t="shared" si="33"/>
        <v>4419000</v>
      </c>
      <c r="K55" s="123">
        <f t="shared" si="33"/>
        <v>4419153</v>
      </c>
      <c r="L55" s="122">
        <f t="shared" si="33"/>
        <v>682000</v>
      </c>
      <c r="M55" s="123">
        <f t="shared" si="33"/>
        <v>681789</v>
      </c>
      <c r="N55" s="122">
        <f t="shared" si="33"/>
        <v>4134000</v>
      </c>
      <c r="O55" s="123">
        <f t="shared" si="33"/>
        <v>1839866</v>
      </c>
      <c r="P55" s="122">
        <f t="shared" si="27"/>
        <v>12000000</v>
      </c>
      <c r="Q55" s="123">
        <f t="shared" si="28"/>
        <v>9706027</v>
      </c>
      <c r="R55" s="63">
        <f t="shared" si="29"/>
        <v>506.15835777126097</v>
      </c>
      <c r="S55" s="64">
        <f t="shared" si="30"/>
        <v>169.85856327984169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80.88355833333334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34469000</v>
      </c>
      <c r="C69" s="130">
        <f>SUM(C9:C16,C19:C25,C28:C31,C34,C37:C41,C44:C54,C57:C60,C63:C67)</f>
        <v>-407000</v>
      </c>
      <c r="D69" s="130"/>
      <c r="E69" s="130">
        <f t="shared" si="35"/>
        <v>34062000</v>
      </c>
      <c r="F69" s="131">
        <f t="shared" ref="F69:O69" si="43">SUM(F9:F16,F19:F25,F28:F31,F34,F37:F41,F44:F54,F57:F60,F63:F67)</f>
        <v>34469000</v>
      </c>
      <c r="G69" s="132">
        <f t="shared" si="43"/>
        <v>25448000</v>
      </c>
      <c r="H69" s="131">
        <f t="shared" si="43"/>
        <v>5340000</v>
      </c>
      <c r="I69" s="132">
        <f t="shared" si="43"/>
        <v>4322681</v>
      </c>
      <c r="J69" s="131">
        <f t="shared" si="43"/>
        <v>8565000</v>
      </c>
      <c r="K69" s="132">
        <f t="shared" si="43"/>
        <v>7449706</v>
      </c>
      <c r="L69" s="131">
        <f t="shared" si="43"/>
        <v>1596000</v>
      </c>
      <c r="M69" s="132">
        <f t="shared" si="43"/>
        <v>681789</v>
      </c>
      <c r="N69" s="131">
        <f t="shared" si="43"/>
        <v>5840000</v>
      </c>
      <c r="O69" s="132">
        <f t="shared" si="43"/>
        <v>5403327</v>
      </c>
      <c r="P69" s="131">
        <f t="shared" si="36"/>
        <v>21341000</v>
      </c>
      <c r="Q69" s="132">
        <f t="shared" si="37"/>
        <v>17857503</v>
      </c>
      <c r="R69" s="72">
        <f t="shared" si="38"/>
        <v>265.91478696741854</v>
      </c>
      <c r="S69" s="73">
        <f t="shared" si="39"/>
        <v>692.52187993646123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77.188223379629633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64.588769531249994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30314000</v>
      </c>
      <c r="C71" s="118"/>
      <c r="D71" s="118"/>
      <c r="E71" s="118">
        <f>$B71      +$C71      +$D71</f>
        <v>30314000</v>
      </c>
      <c r="F71" s="119">
        <v>30314000</v>
      </c>
      <c r="G71" s="120">
        <v>30314000</v>
      </c>
      <c r="H71" s="119">
        <v>9159000</v>
      </c>
      <c r="I71" s="120">
        <v>9536330</v>
      </c>
      <c r="J71" s="119">
        <v>9294000</v>
      </c>
      <c r="K71" s="120">
        <v>3069371</v>
      </c>
      <c r="L71" s="119">
        <v>1113000</v>
      </c>
      <c r="M71" s="120"/>
      <c r="N71" s="119">
        <v>10748000</v>
      </c>
      <c r="O71" s="120">
        <v>-343437</v>
      </c>
      <c r="P71" s="119">
        <f>$H71      +$J71      +$L71      +$N71</f>
        <v>30314000</v>
      </c>
      <c r="Q71" s="120">
        <f>$I71      +$K71      +$M71      +$O71</f>
        <v>12262264</v>
      </c>
      <c r="R71" s="59">
        <f>IF(($L71      =0),0,((($N71      -$L71      )/$L71      )*100))</f>
        <v>865.67834681042223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40.450828000263904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30314000</v>
      </c>
      <c r="C73" s="127">
        <f>SUM(C71:C72)</f>
        <v>0</v>
      </c>
      <c r="D73" s="127"/>
      <c r="E73" s="127">
        <f>$B73      +$C73      +$D73</f>
        <v>30314000</v>
      </c>
      <c r="F73" s="128">
        <f t="shared" ref="F73:O73" si="44">SUM(F71:F72)</f>
        <v>30314000</v>
      </c>
      <c r="G73" s="129">
        <f t="shared" si="44"/>
        <v>30314000</v>
      </c>
      <c r="H73" s="128">
        <f t="shared" si="44"/>
        <v>9159000</v>
      </c>
      <c r="I73" s="129">
        <f t="shared" si="44"/>
        <v>9536330</v>
      </c>
      <c r="J73" s="128">
        <f t="shared" si="44"/>
        <v>9294000</v>
      </c>
      <c r="K73" s="129">
        <f t="shared" si="44"/>
        <v>3069371</v>
      </c>
      <c r="L73" s="128">
        <f t="shared" si="44"/>
        <v>1113000</v>
      </c>
      <c r="M73" s="129">
        <f t="shared" si="44"/>
        <v>0</v>
      </c>
      <c r="N73" s="128">
        <f t="shared" si="44"/>
        <v>10748000</v>
      </c>
      <c r="O73" s="129">
        <f t="shared" si="44"/>
        <v>-343437</v>
      </c>
      <c r="P73" s="128">
        <f>$H73      +$J73      +$L73      +$N73</f>
        <v>30314000</v>
      </c>
      <c r="Q73" s="129">
        <f>$I73      +$K73      +$M73      +$O73</f>
        <v>12262264</v>
      </c>
      <c r="R73" s="68">
        <f>IF(($L73      =0),0,((($N73      -$L73      )/$L73      )*100))</f>
        <v>865.67834681042223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40.450828000263904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30314000</v>
      </c>
      <c r="C74" s="130">
        <f>SUM(C71:C72)</f>
        <v>0</v>
      </c>
      <c r="D74" s="130"/>
      <c r="E74" s="130">
        <f>$B74      +$C74      +$D74</f>
        <v>30314000</v>
      </c>
      <c r="F74" s="131">
        <f t="shared" ref="F74:O74" si="45">SUM(F71:F72)</f>
        <v>30314000</v>
      </c>
      <c r="G74" s="132">
        <f t="shared" si="45"/>
        <v>30314000</v>
      </c>
      <c r="H74" s="131">
        <f t="shared" si="45"/>
        <v>9159000</v>
      </c>
      <c r="I74" s="132">
        <f t="shared" si="45"/>
        <v>9536330</v>
      </c>
      <c r="J74" s="131">
        <f t="shared" si="45"/>
        <v>9294000</v>
      </c>
      <c r="K74" s="132">
        <f t="shared" si="45"/>
        <v>3069371</v>
      </c>
      <c r="L74" s="131">
        <f t="shared" si="45"/>
        <v>1113000</v>
      </c>
      <c r="M74" s="132">
        <f t="shared" si="45"/>
        <v>0</v>
      </c>
      <c r="N74" s="131">
        <f t="shared" si="45"/>
        <v>10748000</v>
      </c>
      <c r="O74" s="132">
        <f t="shared" si="45"/>
        <v>-343437</v>
      </c>
      <c r="P74" s="131">
        <f>$H74      +$J74      +$L74      +$N74</f>
        <v>30314000</v>
      </c>
      <c r="Q74" s="132">
        <f>$I74      +$K74      +$M74      +$O74</f>
        <v>12262264</v>
      </c>
      <c r="R74" s="72">
        <f>IF(($L74      =0),0,((($N74      -$L74      )/$L74      )*100))</f>
        <v>865.67834681042223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40.450828000263904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64783000</v>
      </c>
      <c r="C75" s="130">
        <f>SUM(C9:C16,C19:C25,C28:C31,C34,C37:C41,C44:C54,C57:C60,C63:C67,C71:C72)</f>
        <v>-407000</v>
      </c>
      <c r="D75" s="130"/>
      <c r="E75" s="130">
        <f>$B75      +$C75      +$D75</f>
        <v>64376000</v>
      </c>
      <c r="F75" s="131">
        <f t="shared" ref="F75:O75" si="46">SUM(F9:F16,F19:F25,F28:F31,F34,F37:F41,F44:F54,F57:F60,F63:F67,F71:F72)</f>
        <v>64783000</v>
      </c>
      <c r="G75" s="132">
        <f t="shared" si="46"/>
        <v>55762000</v>
      </c>
      <c r="H75" s="131">
        <f t="shared" si="46"/>
        <v>14499000</v>
      </c>
      <c r="I75" s="132">
        <f t="shared" si="46"/>
        <v>13859011</v>
      </c>
      <c r="J75" s="131">
        <f t="shared" si="46"/>
        <v>17859000</v>
      </c>
      <c r="K75" s="132">
        <f t="shared" si="46"/>
        <v>10519077</v>
      </c>
      <c r="L75" s="131">
        <f t="shared" si="46"/>
        <v>2709000</v>
      </c>
      <c r="M75" s="132">
        <f t="shared" si="46"/>
        <v>681789</v>
      </c>
      <c r="N75" s="131">
        <f t="shared" si="46"/>
        <v>16588000</v>
      </c>
      <c r="O75" s="132">
        <f t="shared" si="46"/>
        <v>5059890</v>
      </c>
      <c r="P75" s="131">
        <f>$H75      +$J75      +$L75      +$N75</f>
        <v>51655000</v>
      </c>
      <c r="Q75" s="132">
        <f>$I75      +$K75      +$M75      +$O75</f>
        <v>30119767</v>
      </c>
      <c r="R75" s="72">
        <f>IF(($L75      =0),0,((($N75      -$L75      )/$L75      )*100))</f>
        <v>512.32927279438911</v>
      </c>
      <c r="S75" s="73">
        <f>IF(($M75      =0),0,((($O75      -$M75      )/$M75      )*100))</f>
        <v>642.14896397565815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89.118732962975741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51.964678582519582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q1w3PRf61aqHMeDxirNKVhOb45R9SzsBqVxJ0k3OlAi4qZmp47RBquMK6MiCDxHUio+CDlebTI/B22WnSkmiRQ==" saltValue="LI0+2obuReL0h2xjH/d3P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1785000</v>
      </c>
      <c r="C10" s="118"/>
      <c r="D10" s="118"/>
      <c r="E10" s="118">
        <f t="shared" ref="E10:E17" si="0">$B10      +$C10      +$D10</f>
        <v>1785000</v>
      </c>
      <c r="F10" s="119">
        <v>1785000</v>
      </c>
      <c r="G10" s="120">
        <v>1785000</v>
      </c>
      <c r="H10" s="119">
        <v>97000</v>
      </c>
      <c r="I10" s="120">
        <v>132654</v>
      </c>
      <c r="J10" s="119">
        <v>193000</v>
      </c>
      <c r="K10" s="120">
        <v>171627</v>
      </c>
      <c r="L10" s="119">
        <v>1003000</v>
      </c>
      <c r="M10" s="120">
        <v>1143657</v>
      </c>
      <c r="N10" s="119">
        <v>90000</v>
      </c>
      <c r="O10" s="120">
        <v>328548</v>
      </c>
      <c r="P10" s="119">
        <f t="shared" ref="P10:P17" si="1">$H10      +$J10      +$L10      +$N10</f>
        <v>1383000</v>
      </c>
      <c r="Q10" s="120">
        <f t="shared" ref="Q10:Q17" si="2">$I10      +$K10      +$M10      +$O10</f>
        <v>1776486</v>
      </c>
      <c r="R10" s="59">
        <f t="shared" ref="R10:R17" si="3">IF(($L10      =0),0,((($N10      -$L10      )/$L10      )*100))</f>
        <v>-91.026919242273181</v>
      </c>
      <c r="S10" s="60">
        <f t="shared" ref="S10:S17" si="4">IF(($M10      =0),0,((($O10      -$M10      )/$M10      )*100))</f>
        <v>-71.272155899889569</v>
      </c>
      <c r="T10" s="59">
        <f t="shared" ref="T10:T17" si="5">IF(($E10      =0),0,(($P10      /$E10      )*100))</f>
        <v>77.478991596638664</v>
      </c>
      <c r="U10" s="61">
        <f t="shared" ref="U10:U17" si="6">IF(($E10      =0),0,(($Q10      /$E10      )*100))</f>
        <v>99.523025210084043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1785000</v>
      </c>
      <c r="C17" s="121">
        <f>SUM(C9:C16)</f>
        <v>0</v>
      </c>
      <c r="D17" s="121"/>
      <c r="E17" s="121">
        <f t="shared" si="0"/>
        <v>1785000</v>
      </c>
      <c r="F17" s="122">
        <f t="shared" ref="F17:O17" si="7">SUM(F9:F16)</f>
        <v>1785000</v>
      </c>
      <c r="G17" s="123">
        <f t="shared" si="7"/>
        <v>1785000</v>
      </c>
      <c r="H17" s="122">
        <f t="shared" si="7"/>
        <v>97000</v>
      </c>
      <c r="I17" s="123">
        <f t="shared" si="7"/>
        <v>132654</v>
      </c>
      <c r="J17" s="122">
        <f t="shared" si="7"/>
        <v>193000</v>
      </c>
      <c r="K17" s="123">
        <f t="shared" si="7"/>
        <v>171627</v>
      </c>
      <c r="L17" s="122">
        <f t="shared" si="7"/>
        <v>1003000</v>
      </c>
      <c r="M17" s="123">
        <f t="shared" si="7"/>
        <v>1143657</v>
      </c>
      <c r="N17" s="122">
        <f t="shared" si="7"/>
        <v>90000</v>
      </c>
      <c r="O17" s="123">
        <f t="shared" si="7"/>
        <v>328548</v>
      </c>
      <c r="P17" s="122">
        <f t="shared" si="1"/>
        <v>1383000</v>
      </c>
      <c r="Q17" s="123">
        <f t="shared" si="2"/>
        <v>1776486</v>
      </c>
      <c r="R17" s="63">
        <f t="shared" si="3"/>
        <v>-91.026919242273181</v>
      </c>
      <c r="S17" s="64">
        <f t="shared" si="4"/>
        <v>-71.272155899889569</v>
      </c>
      <c r="T17" s="63">
        <f>IF((SUM($E9:$E14))=0,0,(P17/(SUM($E9:$E14))*100))</f>
        <v>77.478991596638664</v>
      </c>
      <c r="U17" s="65">
        <f>IF((SUM($E9:$E14))=0,0,(Q17/(SUM($E9:$E14))*100))</f>
        <v>99.523025210084043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11607000</v>
      </c>
      <c r="W23" s="120"/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11607000</v>
      </c>
      <c r="W26" s="123">
        <f>SUM(W19:W25)</f>
        <v>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2081000</v>
      </c>
      <c r="C34" s="118"/>
      <c r="D34" s="118"/>
      <c r="E34" s="118">
        <f>$B34      +$C34      +$D34</f>
        <v>2081000</v>
      </c>
      <c r="F34" s="119">
        <v>2081000</v>
      </c>
      <c r="G34" s="120">
        <v>2081000</v>
      </c>
      <c r="H34" s="119">
        <v>520000</v>
      </c>
      <c r="I34" s="120">
        <v>544741</v>
      </c>
      <c r="J34" s="119">
        <v>624000</v>
      </c>
      <c r="K34" s="120">
        <v>925565</v>
      </c>
      <c r="L34" s="119">
        <v>479000</v>
      </c>
      <c r="M34" s="120">
        <v>610694</v>
      </c>
      <c r="N34" s="119"/>
      <c r="O34" s="120"/>
      <c r="P34" s="119">
        <f>$H34      +$J34      +$L34      +$N34</f>
        <v>1623000</v>
      </c>
      <c r="Q34" s="120">
        <f>$I34      +$K34      +$M34      +$O34</f>
        <v>2081000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77.991350312349823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2081000</v>
      </c>
      <c r="C35" s="121">
        <f>C34</f>
        <v>0</v>
      </c>
      <c r="D35" s="121"/>
      <c r="E35" s="121">
        <f>$B35      +$C35      +$D35</f>
        <v>2081000</v>
      </c>
      <c r="F35" s="122">
        <f t="shared" ref="F35:O35" si="17">F34</f>
        <v>2081000</v>
      </c>
      <c r="G35" s="123">
        <f t="shared" si="17"/>
        <v>2081000</v>
      </c>
      <c r="H35" s="122">
        <f t="shared" si="17"/>
        <v>520000</v>
      </c>
      <c r="I35" s="123">
        <f t="shared" si="17"/>
        <v>544741</v>
      </c>
      <c r="J35" s="122">
        <f t="shared" si="17"/>
        <v>624000</v>
      </c>
      <c r="K35" s="123">
        <f t="shared" si="17"/>
        <v>925565</v>
      </c>
      <c r="L35" s="122">
        <f t="shared" si="17"/>
        <v>479000</v>
      </c>
      <c r="M35" s="123">
        <f t="shared" si="17"/>
        <v>610694</v>
      </c>
      <c r="N35" s="122">
        <f t="shared" si="17"/>
        <v>0</v>
      </c>
      <c r="O35" s="123">
        <f t="shared" si="17"/>
        <v>0</v>
      </c>
      <c r="P35" s="122">
        <f>$H35      +$J35      +$L35      +$N35</f>
        <v>1623000</v>
      </c>
      <c r="Q35" s="123">
        <f>$I35      +$K35      +$M35      +$O35</f>
        <v>2081000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77.991350312349823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5440000</v>
      </c>
      <c r="C37" s="118"/>
      <c r="D37" s="118"/>
      <c r="E37" s="118">
        <f t="shared" ref="E37:E42" si="18">$B37      +$C37      +$D37</f>
        <v>5440000</v>
      </c>
      <c r="F37" s="119">
        <v>5440000</v>
      </c>
      <c r="G37" s="120">
        <v>5440000</v>
      </c>
      <c r="H37" s="119">
        <v>522000</v>
      </c>
      <c r="I37" s="120">
        <v>488197</v>
      </c>
      <c r="J37" s="119">
        <v>2470000</v>
      </c>
      <c r="K37" s="120">
        <v>3747226</v>
      </c>
      <c r="L37" s="119">
        <v>768000</v>
      </c>
      <c r="M37" s="120">
        <v>416990</v>
      </c>
      <c r="N37" s="119">
        <v>875000</v>
      </c>
      <c r="O37" s="120">
        <v>770025</v>
      </c>
      <c r="P37" s="119">
        <f t="shared" ref="P37:P42" si="19">$H37      +$J37      +$L37      +$N37</f>
        <v>4635000</v>
      </c>
      <c r="Q37" s="120">
        <f t="shared" ref="Q37:Q42" si="20">$I37      +$K37      +$M37      +$O37</f>
        <v>5422438</v>
      </c>
      <c r="R37" s="59">
        <f t="shared" ref="R37:R42" si="21">IF(($L37      =0),0,((($N37      -$L37      )/$L37      )*100))</f>
        <v>13.932291666666666</v>
      </c>
      <c r="S37" s="60">
        <f t="shared" ref="S37:S42" si="22">IF(($M37      =0),0,((($O37      -$M37      )/$M37      )*100))</f>
        <v>84.662701743447087</v>
      </c>
      <c r="T37" s="59">
        <f t="shared" ref="T37:T42" si="23">IF(($E37      =0),0,(($P37      /$E37      )*100))</f>
        <v>85.202205882352942</v>
      </c>
      <c r="U37" s="61">
        <f t="shared" ref="U37:U42" si="24">IF(($E37      =0),0,(($Q37      /$E37      )*100))</f>
        <v>99.677169117647054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459000</v>
      </c>
      <c r="C38" s="118">
        <v>-338000</v>
      </c>
      <c r="D38" s="118"/>
      <c r="E38" s="118">
        <f t="shared" si="18"/>
        <v>121000</v>
      </c>
      <c r="F38" s="119">
        <v>459000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5899000</v>
      </c>
      <c r="C42" s="121">
        <f>SUM(C37:C41)</f>
        <v>-338000</v>
      </c>
      <c r="D42" s="121"/>
      <c r="E42" s="121">
        <f t="shared" si="18"/>
        <v>5561000</v>
      </c>
      <c r="F42" s="122">
        <f t="shared" ref="F42:O42" si="25">SUM(F37:F41)</f>
        <v>5899000</v>
      </c>
      <c r="G42" s="123">
        <f t="shared" si="25"/>
        <v>5440000</v>
      </c>
      <c r="H42" s="122">
        <f t="shared" si="25"/>
        <v>522000</v>
      </c>
      <c r="I42" s="123">
        <f t="shared" si="25"/>
        <v>488197</v>
      </c>
      <c r="J42" s="122">
        <f t="shared" si="25"/>
        <v>2470000</v>
      </c>
      <c r="K42" s="123">
        <f t="shared" si="25"/>
        <v>3747226</v>
      </c>
      <c r="L42" s="122">
        <f t="shared" si="25"/>
        <v>768000</v>
      </c>
      <c r="M42" s="123">
        <f t="shared" si="25"/>
        <v>416990</v>
      </c>
      <c r="N42" s="122">
        <f t="shared" si="25"/>
        <v>875000</v>
      </c>
      <c r="O42" s="123">
        <f t="shared" si="25"/>
        <v>770025</v>
      </c>
      <c r="P42" s="122">
        <f t="shared" si="19"/>
        <v>4635000</v>
      </c>
      <c r="Q42" s="123">
        <f t="shared" si="20"/>
        <v>5422438</v>
      </c>
      <c r="R42" s="63">
        <f t="shared" si="21"/>
        <v>13.932291666666666</v>
      </c>
      <c r="S42" s="64">
        <f t="shared" si="22"/>
        <v>84.662701743447087</v>
      </c>
      <c r="T42" s="63">
        <f>IF((+$E37+$E40) =0,0,(P42   /(+$E37+$E40) )*100)</f>
        <v>85.202205882352942</v>
      </c>
      <c r="U42" s="65">
        <f>IF((+$E37+$E40) =0,0,(Q42   /(+$E37+$E40) )*100)</f>
        <v>99.677169117647054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9629000</v>
      </c>
      <c r="C53" s="118"/>
      <c r="D53" s="118"/>
      <c r="E53" s="118">
        <f t="shared" si="26"/>
        <v>9629000</v>
      </c>
      <c r="F53" s="119">
        <v>9629000</v>
      </c>
      <c r="G53" s="120">
        <v>7300000</v>
      </c>
      <c r="H53" s="119">
        <v>1371000</v>
      </c>
      <c r="I53" s="120"/>
      <c r="J53" s="119">
        <v>373000</v>
      </c>
      <c r="K53" s="120">
        <v>2106745</v>
      </c>
      <c r="L53" s="119">
        <v>1400000</v>
      </c>
      <c r="M53" s="120">
        <v>914300</v>
      </c>
      <c r="N53" s="119">
        <v>3386000</v>
      </c>
      <c r="O53" s="120">
        <v>2562267</v>
      </c>
      <c r="P53" s="119">
        <f t="shared" si="27"/>
        <v>6530000</v>
      </c>
      <c r="Q53" s="120">
        <f t="shared" si="28"/>
        <v>5583312</v>
      </c>
      <c r="R53" s="59">
        <f t="shared" si="29"/>
        <v>141.85714285714286</v>
      </c>
      <c r="S53" s="60">
        <f t="shared" si="30"/>
        <v>180.24357431915126</v>
      </c>
      <c r="T53" s="59">
        <f t="shared" si="31"/>
        <v>67.815972582822724</v>
      </c>
      <c r="U53" s="61">
        <f t="shared" si="32"/>
        <v>57.984338976009973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9629000</v>
      </c>
      <c r="C55" s="121">
        <f>SUM(C44:C54)</f>
        <v>0</v>
      </c>
      <c r="D55" s="121"/>
      <c r="E55" s="121">
        <f t="shared" si="26"/>
        <v>9629000</v>
      </c>
      <c r="F55" s="122">
        <f t="shared" ref="F55:O55" si="33">SUM(F44:F54)</f>
        <v>9629000</v>
      </c>
      <c r="G55" s="123">
        <f t="shared" si="33"/>
        <v>7300000</v>
      </c>
      <c r="H55" s="122">
        <f t="shared" si="33"/>
        <v>1371000</v>
      </c>
      <c r="I55" s="123">
        <f t="shared" si="33"/>
        <v>0</v>
      </c>
      <c r="J55" s="122">
        <f t="shared" si="33"/>
        <v>373000</v>
      </c>
      <c r="K55" s="123">
        <f t="shared" si="33"/>
        <v>2106745</v>
      </c>
      <c r="L55" s="122">
        <f t="shared" si="33"/>
        <v>1400000</v>
      </c>
      <c r="M55" s="123">
        <f t="shared" si="33"/>
        <v>914300</v>
      </c>
      <c r="N55" s="122">
        <f t="shared" si="33"/>
        <v>3386000</v>
      </c>
      <c r="O55" s="123">
        <f t="shared" si="33"/>
        <v>2562267</v>
      </c>
      <c r="P55" s="122">
        <f t="shared" si="27"/>
        <v>6530000</v>
      </c>
      <c r="Q55" s="123">
        <f t="shared" si="28"/>
        <v>5583312</v>
      </c>
      <c r="R55" s="63">
        <f t="shared" si="29"/>
        <v>141.85714285714286</v>
      </c>
      <c r="S55" s="64">
        <f t="shared" si="30"/>
        <v>180.24357431915126</v>
      </c>
      <c r="T55" s="63">
        <f>IF((+$E45+$E47+$E49+$E50+$E53) =0,0,(P55   /(+$E45+$E47+$E49+$E50+$E53) )*100)</f>
        <v>67.815972582822724</v>
      </c>
      <c r="U55" s="65">
        <f>IF((+$E45+$E47+$E49+$E50+$E53) =0,0,(Q55   /(+$E45+$E47+$E49+$E50+$E53) )*100)</f>
        <v>57.984338976009973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19394000</v>
      </c>
      <c r="C69" s="130">
        <f>SUM(C9:C16,C19:C25,C28:C31,C34,C37:C41,C44:C54,C57:C60,C63:C67)</f>
        <v>-338000</v>
      </c>
      <c r="D69" s="130"/>
      <c r="E69" s="130">
        <f t="shared" si="35"/>
        <v>19056000</v>
      </c>
      <c r="F69" s="131">
        <f t="shared" ref="F69:O69" si="43">SUM(F9:F16,F19:F25,F28:F31,F34,F37:F41,F44:F54,F57:F60,F63:F67)</f>
        <v>19394000</v>
      </c>
      <c r="G69" s="132">
        <f t="shared" si="43"/>
        <v>16606000</v>
      </c>
      <c r="H69" s="131">
        <f t="shared" si="43"/>
        <v>2510000</v>
      </c>
      <c r="I69" s="132">
        <f t="shared" si="43"/>
        <v>1165592</v>
      </c>
      <c r="J69" s="131">
        <f t="shared" si="43"/>
        <v>3660000</v>
      </c>
      <c r="K69" s="132">
        <f t="shared" si="43"/>
        <v>6951163</v>
      </c>
      <c r="L69" s="131">
        <f t="shared" si="43"/>
        <v>3650000</v>
      </c>
      <c r="M69" s="132">
        <f t="shared" si="43"/>
        <v>3085641</v>
      </c>
      <c r="N69" s="131">
        <f t="shared" si="43"/>
        <v>4351000</v>
      </c>
      <c r="O69" s="132">
        <f t="shared" si="43"/>
        <v>3660840</v>
      </c>
      <c r="P69" s="131">
        <f t="shared" si="36"/>
        <v>14171000</v>
      </c>
      <c r="Q69" s="132">
        <f t="shared" si="37"/>
        <v>14863236</v>
      </c>
      <c r="R69" s="72">
        <f t="shared" si="38"/>
        <v>19.205479452054792</v>
      </c>
      <c r="S69" s="73">
        <f t="shared" si="39"/>
        <v>18.641151060671024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74.840242936361236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78.496097174544502</v>
      </c>
      <c r="V69" s="131">
        <f>SUM(V9:V16,V19:V25,V28:V31,V34,V37:V41,V44:V54,V57:V60,V63:V67)</f>
        <v>11607000</v>
      </c>
      <c r="W69" s="132">
        <f>SUM(W9:W16,W19:W25,W28:W31,W34,W37:W41,W44:W54,W57:W60,W63:W67)</f>
        <v>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38174000</v>
      </c>
      <c r="C71" s="118"/>
      <c r="D71" s="118"/>
      <c r="E71" s="118">
        <f>$B71      +$C71      +$D71</f>
        <v>38174000</v>
      </c>
      <c r="F71" s="119">
        <v>38174000</v>
      </c>
      <c r="G71" s="120">
        <v>38174000</v>
      </c>
      <c r="H71" s="119">
        <v>4034000</v>
      </c>
      <c r="I71" s="120">
        <v>4196654</v>
      </c>
      <c r="J71" s="119">
        <v>13690000</v>
      </c>
      <c r="K71" s="120">
        <v>14020264</v>
      </c>
      <c r="L71" s="119">
        <v>6145000</v>
      </c>
      <c r="M71" s="120">
        <v>5844274</v>
      </c>
      <c r="N71" s="119">
        <v>14000000</v>
      </c>
      <c r="O71" s="120">
        <v>13254861</v>
      </c>
      <c r="P71" s="119">
        <f>$H71      +$J71      +$L71      +$N71</f>
        <v>37869000</v>
      </c>
      <c r="Q71" s="120">
        <f>$I71      +$K71      +$M71      +$O71</f>
        <v>37316053</v>
      </c>
      <c r="R71" s="59">
        <f>IF(($L71      =0),0,((($N71      -$L71      )/$L71      )*100))</f>
        <v>127.82750203417412</v>
      </c>
      <c r="S71" s="60">
        <f>IF(($M71      =0),0,((($O71      -$M71      )/$M71      )*100))</f>
        <v>126.80081392487759</v>
      </c>
      <c r="T71" s="59">
        <f>IF(($E71      =0),0,(($P71      /$E71      )*100))</f>
        <v>99.201026876931948</v>
      </c>
      <c r="U71" s="61">
        <f>IF(($E71      =0),0,(($Q71      /$E71      )*100))</f>
        <v>97.752535757321738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38174000</v>
      </c>
      <c r="C73" s="127">
        <f>SUM(C71:C72)</f>
        <v>0</v>
      </c>
      <c r="D73" s="127"/>
      <c r="E73" s="127">
        <f>$B73      +$C73      +$D73</f>
        <v>38174000</v>
      </c>
      <c r="F73" s="128">
        <f t="shared" ref="F73:O73" si="44">SUM(F71:F72)</f>
        <v>38174000</v>
      </c>
      <c r="G73" s="129">
        <f t="shared" si="44"/>
        <v>38174000</v>
      </c>
      <c r="H73" s="128">
        <f t="shared" si="44"/>
        <v>4034000</v>
      </c>
      <c r="I73" s="129">
        <f t="shared" si="44"/>
        <v>4196654</v>
      </c>
      <c r="J73" s="128">
        <f t="shared" si="44"/>
        <v>13690000</v>
      </c>
      <c r="K73" s="129">
        <f t="shared" si="44"/>
        <v>14020264</v>
      </c>
      <c r="L73" s="128">
        <f t="shared" si="44"/>
        <v>6145000</v>
      </c>
      <c r="M73" s="129">
        <f t="shared" si="44"/>
        <v>5844274</v>
      </c>
      <c r="N73" s="128">
        <f t="shared" si="44"/>
        <v>14000000</v>
      </c>
      <c r="O73" s="129">
        <f t="shared" si="44"/>
        <v>13254861</v>
      </c>
      <c r="P73" s="128">
        <f>$H73      +$J73      +$L73      +$N73</f>
        <v>37869000</v>
      </c>
      <c r="Q73" s="129">
        <f>$I73      +$K73      +$M73      +$O73</f>
        <v>37316053</v>
      </c>
      <c r="R73" s="68">
        <f>IF(($L73      =0),0,((($N73      -$L73      )/$L73      )*100))</f>
        <v>127.82750203417412</v>
      </c>
      <c r="S73" s="69">
        <f>IF(($M73      =0),0,((($O73      -$M73      )/$M73      )*100))</f>
        <v>126.80081392487759</v>
      </c>
      <c r="T73" s="68">
        <f>IF(($E71      =0),0,(($P71      /$E71      )*100))</f>
        <v>99.201026876931948</v>
      </c>
      <c r="U73" s="70">
        <f>IF($E71   =0,0,($Q71   /$E71 )*100)</f>
        <v>97.752535757321738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38174000</v>
      </c>
      <c r="C74" s="130">
        <f>SUM(C71:C72)</f>
        <v>0</v>
      </c>
      <c r="D74" s="130"/>
      <c r="E74" s="130">
        <f>$B74      +$C74      +$D74</f>
        <v>38174000</v>
      </c>
      <c r="F74" s="131">
        <f t="shared" ref="F74:O74" si="45">SUM(F71:F72)</f>
        <v>38174000</v>
      </c>
      <c r="G74" s="132">
        <f t="shared" si="45"/>
        <v>38174000</v>
      </c>
      <c r="H74" s="131">
        <f t="shared" si="45"/>
        <v>4034000</v>
      </c>
      <c r="I74" s="132">
        <f t="shared" si="45"/>
        <v>4196654</v>
      </c>
      <c r="J74" s="131">
        <f t="shared" si="45"/>
        <v>13690000</v>
      </c>
      <c r="K74" s="132">
        <f t="shared" si="45"/>
        <v>14020264</v>
      </c>
      <c r="L74" s="131">
        <f t="shared" si="45"/>
        <v>6145000</v>
      </c>
      <c r="M74" s="132">
        <f t="shared" si="45"/>
        <v>5844274</v>
      </c>
      <c r="N74" s="131">
        <f t="shared" si="45"/>
        <v>14000000</v>
      </c>
      <c r="O74" s="132">
        <f t="shared" si="45"/>
        <v>13254861</v>
      </c>
      <c r="P74" s="131">
        <f>$H74      +$J74      +$L74      +$N74</f>
        <v>37869000</v>
      </c>
      <c r="Q74" s="132">
        <f>$I74      +$K74      +$M74      +$O74</f>
        <v>37316053</v>
      </c>
      <c r="R74" s="72">
        <f>IF(($L74      =0),0,((($N74      -$L74      )/$L74      )*100))</f>
        <v>127.82750203417412</v>
      </c>
      <c r="S74" s="73">
        <f>IF(($M74      =0),0,((($O74      -$M74      )/$M74      )*100))</f>
        <v>126.80081392487759</v>
      </c>
      <c r="T74" s="72">
        <f>IF(($E71      =0),0,(($P71      /$E71      )*100))</f>
        <v>99.201026876931948</v>
      </c>
      <c r="U74" s="76">
        <f>IF($E71   =0,0,($Q71   /$E71 )*100)</f>
        <v>97.752535757321738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57568000</v>
      </c>
      <c r="C75" s="130">
        <f>SUM(C9:C16,C19:C25,C28:C31,C34,C37:C41,C44:C54,C57:C60,C63:C67,C71:C72)</f>
        <v>-338000</v>
      </c>
      <c r="D75" s="130"/>
      <c r="E75" s="130">
        <f>$B75      +$C75      +$D75</f>
        <v>57230000</v>
      </c>
      <c r="F75" s="131">
        <f t="shared" ref="F75:O75" si="46">SUM(F9:F16,F19:F25,F28:F31,F34,F37:F41,F44:F54,F57:F60,F63:F67,F71:F72)</f>
        <v>57568000</v>
      </c>
      <c r="G75" s="132">
        <f t="shared" si="46"/>
        <v>54780000</v>
      </c>
      <c r="H75" s="131">
        <f t="shared" si="46"/>
        <v>6544000</v>
      </c>
      <c r="I75" s="132">
        <f t="shared" si="46"/>
        <v>5362246</v>
      </c>
      <c r="J75" s="131">
        <f t="shared" si="46"/>
        <v>17350000</v>
      </c>
      <c r="K75" s="132">
        <f t="shared" si="46"/>
        <v>20971427</v>
      </c>
      <c r="L75" s="131">
        <f t="shared" si="46"/>
        <v>9795000</v>
      </c>
      <c r="M75" s="132">
        <f t="shared" si="46"/>
        <v>8929915</v>
      </c>
      <c r="N75" s="131">
        <f t="shared" si="46"/>
        <v>18351000</v>
      </c>
      <c r="O75" s="132">
        <f t="shared" si="46"/>
        <v>16915701</v>
      </c>
      <c r="P75" s="131">
        <f>$H75      +$J75      +$L75      +$N75</f>
        <v>52040000</v>
      </c>
      <c r="Q75" s="132">
        <f>$I75      +$K75      +$M75      +$O75</f>
        <v>52179289</v>
      </c>
      <c r="R75" s="72">
        <f>IF(($L75      =0),0,((($N75      -$L75      )/$L75      )*100))</f>
        <v>87.350689127105667</v>
      </c>
      <c r="S75" s="73">
        <f>IF(($M75      =0),0,((($O75      -$M75      )/$M75      )*100))</f>
        <v>89.427346172947892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91.123990964646552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91.367891225551134</v>
      </c>
      <c r="V75" s="131">
        <f>SUM(V9:V16,V19:V25,V28:V31,V34,V37:V41,V44:V54,V57:V60,V63:V67,V71:V72)</f>
        <v>11607000</v>
      </c>
      <c r="W75" s="132">
        <f>SUM(W9:W16,W19:W25,W28:W31,W34,W37:W41,W44:W54,W57:W60,W63:W67,W71:W72)</f>
        <v>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gjMB/qjFEwLdg2yJC4RyGp4XcvhT7lAfku5EFIhgZGhjiKvzE0hAaNbOq8quekPMCQ1JxWcXXEUMW37zuV+rGg==" saltValue="nSzzjVJCNX+D7SIJST0pT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>
        <v>320000</v>
      </c>
      <c r="I10" s="120">
        <v>186239</v>
      </c>
      <c r="J10" s="119">
        <v>1296000</v>
      </c>
      <c r="K10" s="120">
        <v>1295727</v>
      </c>
      <c r="L10" s="119">
        <v>451000</v>
      </c>
      <c r="M10" s="120">
        <v>664698</v>
      </c>
      <c r="N10" s="119"/>
      <c r="O10" s="120">
        <v>234353</v>
      </c>
      <c r="P10" s="119">
        <f t="shared" ref="P10:P17" si="1">$H10      +$J10      +$L10      +$N10</f>
        <v>2067000</v>
      </c>
      <c r="Q10" s="120">
        <f t="shared" ref="Q10:Q17" si="2">$I10      +$K10      +$M10      +$O10</f>
        <v>2381017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-64.742935889682229</v>
      </c>
      <c r="T10" s="59">
        <f t="shared" ref="T10:T17" si="5">IF(($E10      =0),0,(($P10      /$E10      )*100))</f>
        <v>79.5</v>
      </c>
      <c r="U10" s="61">
        <f t="shared" ref="U10:U17" si="6">IF(($E10      =0),0,(($Q10      /$E10      )*100))</f>
        <v>91.577576923076919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2600000</v>
      </c>
      <c r="C17" s="121">
        <f>SUM(C9:C16)</f>
        <v>0</v>
      </c>
      <c r="D17" s="121"/>
      <c r="E17" s="121">
        <f t="shared" si="0"/>
        <v>2600000</v>
      </c>
      <c r="F17" s="122">
        <f t="shared" ref="F17:O17" si="7">SUM(F9:F16)</f>
        <v>2600000</v>
      </c>
      <c r="G17" s="123">
        <f t="shared" si="7"/>
        <v>2600000</v>
      </c>
      <c r="H17" s="122">
        <f t="shared" si="7"/>
        <v>320000</v>
      </c>
      <c r="I17" s="123">
        <f t="shared" si="7"/>
        <v>186239</v>
      </c>
      <c r="J17" s="122">
        <f t="shared" si="7"/>
        <v>1296000</v>
      </c>
      <c r="K17" s="123">
        <f t="shared" si="7"/>
        <v>1295727</v>
      </c>
      <c r="L17" s="122">
        <f t="shared" si="7"/>
        <v>451000</v>
      </c>
      <c r="M17" s="123">
        <f t="shared" si="7"/>
        <v>664698</v>
      </c>
      <c r="N17" s="122">
        <f t="shared" si="7"/>
        <v>0</v>
      </c>
      <c r="O17" s="123">
        <f t="shared" si="7"/>
        <v>234353</v>
      </c>
      <c r="P17" s="122">
        <f t="shared" si="1"/>
        <v>2067000</v>
      </c>
      <c r="Q17" s="123">
        <f t="shared" si="2"/>
        <v>2381017</v>
      </c>
      <c r="R17" s="63">
        <f t="shared" si="3"/>
        <v>-100</v>
      </c>
      <c r="S17" s="64">
        <f t="shared" si="4"/>
        <v>-64.742935889682229</v>
      </c>
      <c r="T17" s="63">
        <f>IF((SUM($E9:$E14))=0,0,(P17/(SUM($E9:$E14))*100))</f>
        <v>79.5</v>
      </c>
      <c r="U17" s="65">
        <f>IF((SUM($E9:$E14))=0,0,(Q17/(SUM($E9:$E14))*100))</f>
        <v>91.577576923076919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1490000</v>
      </c>
      <c r="C34" s="118"/>
      <c r="D34" s="118"/>
      <c r="E34" s="118">
        <f>$B34      +$C34      +$D34</f>
        <v>1490000</v>
      </c>
      <c r="F34" s="119">
        <v>1490000</v>
      </c>
      <c r="G34" s="120">
        <v>1490000</v>
      </c>
      <c r="H34" s="119">
        <v>373000</v>
      </c>
      <c r="I34" s="120">
        <v>431428</v>
      </c>
      <c r="J34" s="119">
        <v>296000</v>
      </c>
      <c r="K34" s="120">
        <v>294266</v>
      </c>
      <c r="L34" s="119">
        <v>291000</v>
      </c>
      <c r="M34" s="120">
        <v>283138</v>
      </c>
      <c r="N34" s="119">
        <v>335000</v>
      </c>
      <c r="O34" s="120">
        <v>425382</v>
      </c>
      <c r="P34" s="119">
        <f>$H34      +$J34      +$L34      +$N34</f>
        <v>1295000</v>
      </c>
      <c r="Q34" s="120">
        <f>$I34      +$K34      +$M34      +$O34</f>
        <v>1434214</v>
      </c>
      <c r="R34" s="59">
        <f>IF(($L34      =0),0,((($N34      -$L34      )/$L34      )*100))</f>
        <v>15.120274914089347</v>
      </c>
      <c r="S34" s="60">
        <f>IF(($M34      =0),0,((($O34      -$M34      )/$M34      )*100))</f>
        <v>50.238399649640812</v>
      </c>
      <c r="T34" s="59">
        <f>IF(($E34      =0),0,(($P34      /$E34      )*100))</f>
        <v>86.912751677852356</v>
      </c>
      <c r="U34" s="61">
        <f>IF(($E34      =0),0,(($Q34      /$E34      )*100))</f>
        <v>96.255973154362422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1490000</v>
      </c>
      <c r="C35" s="121">
        <f>C34</f>
        <v>0</v>
      </c>
      <c r="D35" s="121"/>
      <c r="E35" s="121">
        <f>$B35      +$C35      +$D35</f>
        <v>1490000</v>
      </c>
      <c r="F35" s="122">
        <f t="shared" ref="F35:O35" si="17">F34</f>
        <v>1490000</v>
      </c>
      <c r="G35" s="123">
        <f t="shared" si="17"/>
        <v>1490000</v>
      </c>
      <c r="H35" s="122">
        <f t="shared" si="17"/>
        <v>373000</v>
      </c>
      <c r="I35" s="123">
        <f t="shared" si="17"/>
        <v>431428</v>
      </c>
      <c r="J35" s="122">
        <f t="shared" si="17"/>
        <v>296000</v>
      </c>
      <c r="K35" s="123">
        <f t="shared" si="17"/>
        <v>294266</v>
      </c>
      <c r="L35" s="122">
        <f t="shared" si="17"/>
        <v>291000</v>
      </c>
      <c r="M35" s="123">
        <f t="shared" si="17"/>
        <v>283138</v>
      </c>
      <c r="N35" s="122">
        <f t="shared" si="17"/>
        <v>335000</v>
      </c>
      <c r="O35" s="123">
        <f t="shared" si="17"/>
        <v>425382</v>
      </c>
      <c r="P35" s="122">
        <f>$H35      +$J35      +$L35      +$N35</f>
        <v>1295000</v>
      </c>
      <c r="Q35" s="123">
        <f>$I35      +$K35      +$M35      +$O35</f>
        <v>1434214</v>
      </c>
      <c r="R35" s="63">
        <f>IF(($L35      =0),0,((($N35      -$L35      )/$L35      )*100))</f>
        <v>15.120274914089347</v>
      </c>
      <c r="S35" s="64">
        <f>IF(($M35      =0),0,((($O35      -$M35      )/$M35      )*100))</f>
        <v>50.238399649640812</v>
      </c>
      <c r="T35" s="63">
        <f>IF($E35   =0,0,($P35   /$E35   )*100)</f>
        <v>86.912751677852356</v>
      </c>
      <c r="U35" s="65">
        <f>IF($E35   =0,0,($Q35   /$E35   )*100)</f>
        <v>96.255973154362422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8978000</v>
      </c>
      <c r="C37" s="118"/>
      <c r="D37" s="118"/>
      <c r="E37" s="118">
        <f t="shared" ref="E37:E42" si="18">$B37      +$C37      +$D37</f>
        <v>8978000</v>
      </c>
      <c r="F37" s="119">
        <v>8978000</v>
      </c>
      <c r="G37" s="120">
        <v>4040000</v>
      </c>
      <c r="H37" s="119">
        <v>413000</v>
      </c>
      <c r="I37" s="120">
        <v>412959</v>
      </c>
      <c r="J37" s="119">
        <v>1705000</v>
      </c>
      <c r="K37" s="120">
        <v>1781926</v>
      </c>
      <c r="L37" s="119"/>
      <c r="M37" s="120"/>
      <c r="N37" s="119">
        <v>1922000</v>
      </c>
      <c r="O37" s="120"/>
      <c r="P37" s="119">
        <f t="shared" ref="P37:P42" si="19">$H37      +$J37      +$L37      +$N37</f>
        <v>4040000</v>
      </c>
      <c r="Q37" s="120">
        <f t="shared" ref="Q37:Q42" si="20">$I37      +$K37      +$M37      +$O37</f>
        <v>2194885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44.998886166184008</v>
      </c>
      <c r="U37" s="61">
        <f t="shared" ref="U37:U42" si="24">IF(($E37      =0),0,(($Q37      /$E37      )*100))</f>
        <v>24.447371352194253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459000</v>
      </c>
      <c r="C38" s="118">
        <v>-338000</v>
      </c>
      <c r="D38" s="118"/>
      <c r="E38" s="118">
        <f t="shared" si="18"/>
        <v>121000</v>
      </c>
      <c r="F38" s="119">
        <v>459000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3000000</v>
      </c>
      <c r="H40" s="119"/>
      <c r="I40" s="120"/>
      <c r="J40" s="119">
        <v>1209000</v>
      </c>
      <c r="K40" s="120"/>
      <c r="L40" s="119"/>
      <c r="M40" s="120">
        <v>1209828</v>
      </c>
      <c r="N40" s="119"/>
      <c r="O40" s="120">
        <v>1305934</v>
      </c>
      <c r="P40" s="119">
        <f t="shared" si="19"/>
        <v>1209000</v>
      </c>
      <c r="Q40" s="120">
        <f t="shared" si="20"/>
        <v>2515762</v>
      </c>
      <c r="R40" s="59">
        <f t="shared" si="21"/>
        <v>0</v>
      </c>
      <c r="S40" s="60">
        <f t="shared" si="22"/>
        <v>7.9437738257008439</v>
      </c>
      <c r="T40" s="59">
        <f t="shared" si="23"/>
        <v>40.300000000000004</v>
      </c>
      <c r="U40" s="61">
        <f t="shared" si="24"/>
        <v>83.858733333333333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12437000</v>
      </c>
      <c r="C42" s="121">
        <f>SUM(C37:C41)</f>
        <v>-338000</v>
      </c>
      <c r="D42" s="121"/>
      <c r="E42" s="121">
        <f t="shared" si="18"/>
        <v>12099000</v>
      </c>
      <c r="F42" s="122">
        <f t="shared" ref="F42:O42" si="25">SUM(F37:F41)</f>
        <v>12437000</v>
      </c>
      <c r="G42" s="123">
        <f t="shared" si="25"/>
        <v>7040000</v>
      </c>
      <c r="H42" s="122">
        <f t="shared" si="25"/>
        <v>413000</v>
      </c>
      <c r="I42" s="123">
        <f t="shared" si="25"/>
        <v>412959</v>
      </c>
      <c r="J42" s="122">
        <f t="shared" si="25"/>
        <v>2914000</v>
      </c>
      <c r="K42" s="123">
        <f t="shared" si="25"/>
        <v>1781926</v>
      </c>
      <c r="L42" s="122">
        <f t="shared" si="25"/>
        <v>0</v>
      </c>
      <c r="M42" s="123">
        <f t="shared" si="25"/>
        <v>1209828</v>
      </c>
      <c r="N42" s="122">
        <f t="shared" si="25"/>
        <v>1922000</v>
      </c>
      <c r="O42" s="123">
        <f t="shared" si="25"/>
        <v>1305934</v>
      </c>
      <c r="P42" s="122">
        <f t="shared" si="19"/>
        <v>5249000</v>
      </c>
      <c r="Q42" s="123">
        <f t="shared" si="20"/>
        <v>4710647</v>
      </c>
      <c r="R42" s="63">
        <f t="shared" si="21"/>
        <v>0</v>
      </c>
      <c r="S42" s="64">
        <f t="shared" si="22"/>
        <v>7.9437738257008439</v>
      </c>
      <c r="T42" s="63">
        <f>IF((+$E37+$E40) =0,0,(P42   /(+$E37+$E40) )*100)</f>
        <v>43.822007012856908</v>
      </c>
      <c r="U42" s="65">
        <f>IF((+$E37+$E40) =0,0,(Q42   /(+$E37+$E40) )*100)</f>
        <v>39.327492068792786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310000</v>
      </c>
      <c r="C46" s="118"/>
      <c r="D46" s="118"/>
      <c r="E46" s="118">
        <f t="shared" si="26"/>
        <v>310000</v>
      </c>
      <c r="F46" s="119">
        <v>310000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10000000</v>
      </c>
      <c r="C53" s="118"/>
      <c r="D53" s="118"/>
      <c r="E53" s="118">
        <f t="shared" si="26"/>
        <v>10000000</v>
      </c>
      <c r="F53" s="119">
        <v>10000000</v>
      </c>
      <c r="G53" s="120">
        <v>6204000</v>
      </c>
      <c r="H53" s="119">
        <v>1368000</v>
      </c>
      <c r="I53" s="120">
        <v>452260</v>
      </c>
      <c r="J53" s="119">
        <v>1333000</v>
      </c>
      <c r="K53" s="120">
        <v>1333165</v>
      </c>
      <c r="L53" s="119">
        <v>848000</v>
      </c>
      <c r="M53" s="120">
        <v>739184</v>
      </c>
      <c r="N53" s="119">
        <v>877000</v>
      </c>
      <c r="O53" s="120">
        <v>525250</v>
      </c>
      <c r="P53" s="119">
        <f t="shared" si="27"/>
        <v>4426000</v>
      </c>
      <c r="Q53" s="120">
        <f t="shared" si="28"/>
        <v>3049859</v>
      </c>
      <c r="R53" s="59">
        <f t="shared" si="29"/>
        <v>3.4198113207547167</v>
      </c>
      <c r="S53" s="60">
        <f t="shared" si="30"/>
        <v>-28.941914327149938</v>
      </c>
      <c r="T53" s="59">
        <f t="shared" si="31"/>
        <v>44.26</v>
      </c>
      <c r="U53" s="61">
        <f t="shared" si="32"/>
        <v>30.498589999999997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10310000</v>
      </c>
      <c r="C55" s="121">
        <f>SUM(C44:C54)</f>
        <v>0</v>
      </c>
      <c r="D55" s="121"/>
      <c r="E55" s="121">
        <f t="shared" si="26"/>
        <v>10310000</v>
      </c>
      <c r="F55" s="122">
        <f t="shared" ref="F55:O55" si="33">SUM(F44:F54)</f>
        <v>10310000</v>
      </c>
      <c r="G55" s="123">
        <f t="shared" si="33"/>
        <v>6204000</v>
      </c>
      <c r="H55" s="122">
        <f t="shared" si="33"/>
        <v>1368000</v>
      </c>
      <c r="I55" s="123">
        <f t="shared" si="33"/>
        <v>452260</v>
      </c>
      <c r="J55" s="122">
        <f t="shared" si="33"/>
        <v>1333000</v>
      </c>
      <c r="K55" s="123">
        <f t="shared" si="33"/>
        <v>1333165</v>
      </c>
      <c r="L55" s="122">
        <f t="shared" si="33"/>
        <v>848000</v>
      </c>
      <c r="M55" s="123">
        <f t="shared" si="33"/>
        <v>739184</v>
      </c>
      <c r="N55" s="122">
        <f t="shared" si="33"/>
        <v>877000</v>
      </c>
      <c r="O55" s="123">
        <f t="shared" si="33"/>
        <v>525250</v>
      </c>
      <c r="P55" s="122">
        <f t="shared" si="27"/>
        <v>4426000</v>
      </c>
      <c r="Q55" s="123">
        <f t="shared" si="28"/>
        <v>3049859</v>
      </c>
      <c r="R55" s="63">
        <f t="shared" si="29"/>
        <v>3.4198113207547167</v>
      </c>
      <c r="S55" s="64">
        <f t="shared" si="30"/>
        <v>-28.941914327149938</v>
      </c>
      <c r="T55" s="63">
        <f>IF((+$E45+$E47+$E49+$E50+$E53) =0,0,(P55   /(+$E45+$E47+$E49+$E50+$E53) )*100)</f>
        <v>44.26</v>
      </c>
      <c r="U55" s="65">
        <f>IF((+$E45+$E47+$E49+$E50+$E53) =0,0,(Q55   /(+$E45+$E47+$E49+$E50+$E53) )*100)</f>
        <v>30.498589999999997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26837000</v>
      </c>
      <c r="C69" s="130">
        <f>SUM(C9:C16,C19:C25,C28:C31,C34,C37:C41,C44:C54,C57:C60,C63:C67)</f>
        <v>-338000</v>
      </c>
      <c r="D69" s="130"/>
      <c r="E69" s="130">
        <f t="shared" si="35"/>
        <v>26499000</v>
      </c>
      <c r="F69" s="131">
        <f t="shared" ref="F69:O69" si="43">SUM(F9:F16,F19:F25,F28:F31,F34,F37:F41,F44:F54,F57:F60,F63:F67)</f>
        <v>26837000</v>
      </c>
      <c r="G69" s="132">
        <f t="shared" si="43"/>
        <v>17334000</v>
      </c>
      <c r="H69" s="131">
        <f t="shared" si="43"/>
        <v>2474000</v>
      </c>
      <c r="I69" s="132">
        <f t="shared" si="43"/>
        <v>1482886</v>
      </c>
      <c r="J69" s="131">
        <f t="shared" si="43"/>
        <v>5839000</v>
      </c>
      <c r="K69" s="132">
        <f t="shared" si="43"/>
        <v>4705084</v>
      </c>
      <c r="L69" s="131">
        <f t="shared" si="43"/>
        <v>1590000</v>
      </c>
      <c r="M69" s="132">
        <f t="shared" si="43"/>
        <v>2896848</v>
      </c>
      <c r="N69" s="131">
        <f t="shared" si="43"/>
        <v>3134000</v>
      </c>
      <c r="O69" s="132">
        <f t="shared" si="43"/>
        <v>2490919</v>
      </c>
      <c r="P69" s="131">
        <f t="shared" si="36"/>
        <v>13037000</v>
      </c>
      <c r="Q69" s="132">
        <f t="shared" si="37"/>
        <v>11575737</v>
      </c>
      <c r="R69" s="72">
        <f t="shared" si="38"/>
        <v>97.106918238993714</v>
      </c>
      <c r="S69" s="73">
        <f t="shared" si="39"/>
        <v>-14.012782168757216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50.011508362743598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44.40592680681295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17890000</v>
      </c>
      <c r="C71" s="118"/>
      <c r="D71" s="118"/>
      <c r="E71" s="118">
        <f>$B71      +$C71      +$D71</f>
        <v>17890000</v>
      </c>
      <c r="F71" s="119">
        <v>17890000</v>
      </c>
      <c r="G71" s="120">
        <v>17890000</v>
      </c>
      <c r="H71" s="119">
        <v>2802000</v>
      </c>
      <c r="I71" s="120">
        <v>74001</v>
      </c>
      <c r="J71" s="119">
        <v>8883000</v>
      </c>
      <c r="K71" s="120">
        <v>-3782539</v>
      </c>
      <c r="L71" s="119">
        <v>4381000</v>
      </c>
      <c r="M71" s="120">
        <v>7888818</v>
      </c>
      <c r="N71" s="119">
        <v>225000</v>
      </c>
      <c r="O71" s="120">
        <v>2335463</v>
      </c>
      <c r="P71" s="119">
        <f>$H71      +$J71      +$L71      +$N71</f>
        <v>16291000</v>
      </c>
      <c r="Q71" s="120">
        <f>$I71      +$K71      +$M71      +$O71</f>
        <v>6515743</v>
      </c>
      <c r="R71" s="59">
        <f>IF(($L71      =0),0,((($N71      -$L71      )/$L71      )*100))</f>
        <v>-94.864186258845024</v>
      </c>
      <c r="S71" s="60">
        <f>IF(($M71      =0),0,((($O71      -$M71      )/$M71      )*100))</f>
        <v>-70.395273411048393</v>
      </c>
      <c r="T71" s="59">
        <f>IF(($E71      =0),0,(($P71      /$E71      )*100))</f>
        <v>91.062045835662389</v>
      </c>
      <c r="U71" s="61">
        <f>IF(($E71      =0),0,(($Q71      /$E71      )*100))</f>
        <v>36.421145891559533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17890000</v>
      </c>
      <c r="C73" s="127">
        <f>SUM(C71:C72)</f>
        <v>0</v>
      </c>
      <c r="D73" s="127"/>
      <c r="E73" s="127">
        <f>$B73      +$C73      +$D73</f>
        <v>17890000</v>
      </c>
      <c r="F73" s="128">
        <f t="shared" ref="F73:O73" si="44">SUM(F71:F72)</f>
        <v>17890000</v>
      </c>
      <c r="G73" s="129">
        <f t="shared" si="44"/>
        <v>17890000</v>
      </c>
      <c r="H73" s="128">
        <f t="shared" si="44"/>
        <v>2802000</v>
      </c>
      <c r="I73" s="129">
        <f t="shared" si="44"/>
        <v>74001</v>
      </c>
      <c r="J73" s="128">
        <f t="shared" si="44"/>
        <v>8883000</v>
      </c>
      <c r="K73" s="129">
        <f t="shared" si="44"/>
        <v>-3782539</v>
      </c>
      <c r="L73" s="128">
        <f t="shared" si="44"/>
        <v>4381000</v>
      </c>
      <c r="M73" s="129">
        <f t="shared" si="44"/>
        <v>7888818</v>
      </c>
      <c r="N73" s="128">
        <f t="shared" si="44"/>
        <v>225000</v>
      </c>
      <c r="O73" s="129">
        <f t="shared" si="44"/>
        <v>2335463</v>
      </c>
      <c r="P73" s="128">
        <f>$H73      +$J73      +$L73      +$N73</f>
        <v>16291000</v>
      </c>
      <c r="Q73" s="129">
        <f>$I73      +$K73      +$M73      +$O73</f>
        <v>6515743</v>
      </c>
      <c r="R73" s="68">
        <f>IF(($L73      =0),0,((($N73      -$L73      )/$L73      )*100))</f>
        <v>-94.864186258845024</v>
      </c>
      <c r="S73" s="69">
        <f>IF(($M73      =0),0,((($O73      -$M73      )/$M73      )*100))</f>
        <v>-70.395273411048393</v>
      </c>
      <c r="T73" s="68">
        <f>IF(($E71      =0),0,(($P71      /$E71      )*100))</f>
        <v>91.062045835662389</v>
      </c>
      <c r="U73" s="70">
        <f>IF($E71   =0,0,($Q71   /$E71 )*100)</f>
        <v>36.421145891559533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17890000</v>
      </c>
      <c r="C74" s="130">
        <f>SUM(C71:C72)</f>
        <v>0</v>
      </c>
      <c r="D74" s="130"/>
      <c r="E74" s="130">
        <f>$B74      +$C74      +$D74</f>
        <v>17890000</v>
      </c>
      <c r="F74" s="131">
        <f t="shared" ref="F74:O74" si="45">SUM(F71:F72)</f>
        <v>17890000</v>
      </c>
      <c r="G74" s="132">
        <f t="shared" si="45"/>
        <v>17890000</v>
      </c>
      <c r="H74" s="131">
        <f t="shared" si="45"/>
        <v>2802000</v>
      </c>
      <c r="I74" s="132">
        <f t="shared" si="45"/>
        <v>74001</v>
      </c>
      <c r="J74" s="131">
        <f t="shared" si="45"/>
        <v>8883000</v>
      </c>
      <c r="K74" s="132">
        <f t="shared" si="45"/>
        <v>-3782539</v>
      </c>
      <c r="L74" s="131">
        <f t="shared" si="45"/>
        <v>4381000</v>
      </c>
      <c r="M74" s="132">
        <f t="shared" si="45"/>
        <v>7888818</v>
      </c>
      <c r="N74" s="131">
        <f t="shared" si="45"/>
        <v>225000</v>
      </c>
      <c r="O74" s="132">
        <f t="shared" si="45"/>
        <v>2335463</v>
      </c>
      <c r="P74" s="131">
        <f>$H74      +$J74      +$L74      +$N74</f>
        <v>16291000</v>
      </c>
      <c r="Q74" s="132">
        <f>$I74      +$K74      +$M74      +$O74</f>
        <v>6515743</v>
      </c>
      <c r="R74" s="72">
        <f>IF(($L74      =0),0,((($N74      -$L74      )/$L74      )*100))</f>
        <v>-94.864186258845024</v>
      </c>
      <c r="S74" s="73">
        <f>IF(($M74      =0),0,((($O74      -$M74      )/$M74      )*100))</f>
        <v>-70.395273411048393</v>
      </c>
      <c r="T74" s="72">
        <f>IF(($E71      =0),0,(($P71      /$E71      )*100))</f>
        <v>91.062045835662389</v>
      </c>
      <c r="U74" s="76">
        <f>IF($E71   =0,0,($Q71   /$E71 )*100)</f>
        <v>36.421145891559533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44727000</v>
      </c>
      <c r="C75" s="130">
        <f>SUM(C9:C16,C19:C25,C28:C31,C34,C37:C41,C44:C54,C57:C60,C63:C67,C71:C72)</f>
        <v>-338000</v>
      </c>
      <c r="D75" s="130"/>
      <c r="E75" s="130">
        <f>$B75      +$C75      +$D75</f>
        <v>44389000</v>
      </c>
      <c r="F75" s="131">
        <f t="shared" ref="F75:O75" si="46">SUM(F9:F16,F19:F25,F28:F31,F34,F37:F41,F44:F54,F57:F60,F63:F67,F71:F72)</f>
        <v>44727000</v>
      </c>
      <c r="G75" s="132">
        <f t="shared" si="46"/>
        <v>35224000</v>
      </c>
      <c r="H75" s="131">
        <f t="shared" si="46"/>
        <v>5276000</v>
      </c>
      <c r="I75" s="132">
        <f t="shared" si="46"/>
        <v>1556887</v>
      </c>
      <c r="J75" s="131">
        <f t="shared" si="46"/>
        <v>14722000</v>
      </c>
      <c r="K75" s="132">
        <f t="shared" si="46"/>
        <v>922545</v>
      </c>
      <c r="L75" s="131">
        <f t="shared" si="46"/>
        <v>5971000</v>
      </c>
      <c r="M75" s="132">
        <f t="shared" si="46"/>
        <v>10785666</v>
      </c>
      <c r="N75" s="131">
        <f t="shared" si="46"/>
        <v>3359000</v>
      </c>
      <c r="O75" s="132">
        <f t="shared" si="46"/>
        <v>4826382</v>
      </c>
      <c r="P75" s="131">
        <f>$H75      +$J75      +$L75      +$N75</f>
        <v>29328000</v>
      </c>
      <c r="Q75" s="132">
        <f>$I75      +$K75      +$M75      +$O75</f>
        <v>18091480</v>
      </c>
      <c r="R75" s="72">
        <f>IF(($L75      =0),0,((($N75      -$L75      )/$L75      )*100))</f>
        <v>-43.744766370792156</v>
      </c>
      <c r="S75" s="73">
        <f>IF(($M75      =0),0,((($O75      -$M75      )/$M75      )*100))</f>
        <v>-55.251887087918348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66.718231038718784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41.156285545293237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UkrDfzUn/YqewQt7OuMJQksvjbYr20XvOoQopzkvamsZC2t28eN1xp3OIpLyPZfhomkr93wJT8xn4xPh+6Gog==" saltValue="6n9xutzj/fr7Cs9l/rS9S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165000</v>
      </c>
      <c r="I10" s="120">
        <v>164305</v>
      </c>
      <c r="J10" s="119">
        <v>618000</v>
      </c>
      <c r="K10" s="120">
        <v>617731</v>
      </c>
      <c r="L10" s="119">
        <v>8000</v>
      </c>
      <c r="M10" s="120">
        <v>33739</v>
      </c>
      <c r="N10" s="119">
        <v>184000</v>
      </c>
      <c r="O10" s="120">
        <v>34021</v>
      </c>
      <c r="P10" s="119">
        <f t="shared" ref="P10:P17" si="1">$H10      +$J10      +$L10      +$N10</f>
        <v>975000</v>
      </c>
      <c r="Q10" s="120">
        <f t="shared" ref="Q10:Q17" si="2">$I10      +$K10      +$M10      +$O10</f>
        <v>849796</v>
      </c>
      <c r="R10" s="59">
        <f t="shared" ref="R10:R17" si="3">IF(($L10      =0),0,((($N10      -$L10      )/$L10      )*100))</f>
        <v>2200</v>
      </c>
      <c r="S10" s="60">
        <f t="shared" ref="S10:S17" si="4">IF(($M10      =0),0,((($O10      -$M10      )/$M10      )*100))</f>
        <v>0.83582797356175353</v>
      </c>
      <c r="T10" s="59">
        <f t="shared" ref="T10:T17" si="5">IF(($E10      =0),0,(($P10      /$E10      )*100))</f>
        <v>97.5</v>
      </c>
      <c r="U10" s="61">
        <f t="shared" ref="U10:U17" si="6">IF(($E10      =0),0,(($Q10      /$E10      )*100))</f>
        <v>84.979600000000005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1000000</v>
      </c>
      <c r="C17" s="121">
        <f>SUM(C9:C16)</f>
        <v>0</v>
      </c>
      <c r="D17" s="121"/>
      <c r="E17" s="121">
        <f t="shared" si="0"/>
        <v>1000000</v>
      </c>
      <c r="F17" s="122">
        <f t="shared" ref="F17:O17" si="7">SUM(F9:F16)</f>
        <v>1000000</v>
      </c>
      <c r="G17" s="123">
        <f t="shared" si="7"/>
        <v>1000000</v>
      </c>
      <c r="H17" s="122">
        <f t="shared" si="7"/>
        <v>165000</v>
      </c>
      <c r="I17" s="123">
        <f t="shared" si="7"/>
        <v>164305</v>
      </c>
      <c r="J17" s="122">
        <f t="shared" si="7"/>
        <v>618000</v>
      </c>
      <c r="K17" s="123">
        <f t="shared" si="7"/>
        <v>617731</v>
      </c>
      <c r="L17" s="122">
        <f t="shared" si="7"/>
        <v>8000</v>
      </c>
      <c r="M17" s="123">
        <f t="shared" si="7"/>
        <v>33739</v>
      </c>
      <c r="N17" s="122">
        <f t="shared" si="7"/>
        <v>184000</v>
      </c>
      <c r="O17" s="123">
        <f t="shared" si="7"/>
        <v>34021</v>
      </c>
      <c r="P17" s="122">
        <f t="shared" si="1"/>
        <v>975000</v>
      </c>
      <c r="Q17" s="123">
        <f t="shared" si="2"/>
        <v>849796</v>
      </c>
      <c r="R17" s="63">
        <f t="shared" si="3"/>
        <v>2200</v>
      </c>
      <c r="S17" s="64">
        <f t="shared" si="4"/>
        <v>0.83582797356175353</v>
      </c>
      <c r="T17" s="63">
        <f>IF((SUM($E9:$E14))=0,0,(P17/(SUM($E9:$E14))*100))</f>
        <v>97.5</v>
      </c>
      <c r="U17" s="65">
        <f>IF((SUM($E9:$E14))=0,0,(Q17/(SUM($E9:$E14))*100))</f>
        <v>84.979600000000005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2626000</v>
      </c>
      <c r="C31" s="118"/>
      <c r="D31" s="118"/>
      <c r="E31" s="118">
        <f>$B31      +$C31      +$D31</f>
        <v>2626000</v>
      </c>
      <c r="F31" s="119">
        <v>2626000</v>
      </c>
      <c r="G31" s="120">
        <v>2626000</v>
      </c>
      <c r="H31" s="119">
        <v>617000</v>
      </c>
      <c r="I31" s="120">
        <v>785036</v>
      </c>
      <c r="J31" s="119">
        <v>826000</v>
      </c>
      <c r="K31" s="120">
        <v>668855</v>
      </c>
      <c r="L31" s="119">
        <v>768000</v>
      </c>
      <c r="M31" s="120">
        <v>549155</v>
      </c>
      <c r="N31" s="119">
        <v>405000</v>
      </c>
      <c r="O31" s="120">
        <v>593484</v>
      </c>
      <c r="P31" s="119">
        <f>$H31      +$J31      +$L31      +$N31</f>
        <v>2616000</v>
      </c>
      <c r="Q31" s="120">
        <f>$I31      +$K31      +$M31      +$O31</f>
        <v>2596530</v>
      </c>
      <c r="R31" s="59">
        <f>IF(($L31      =0),0,((($N31      -$L31      )/$L31      )*100))</f>
        <v>-47.265625</v>
      </c>
      <c r="S31" s="60">
        <f>IF(($M31      =0),0,((($O31      -$M31      )/$M31      )*100))</f>
        <v>8.0722200471633698</v>
      </c>
      <c r="T31" s="59">
        <f>IF(($E31      =0),0,(($P31      /$E31      )*100))</f>
        <v>99.619192688499609</v>
      </c>
      <c r="U31" s="61">
        <f>IF(($E31      =0),0,(($Q31      /$E31      )*100))</f>
        <v>98.877760853008382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2626000</v>
      </c>
      <c r="C32" s="121">
        <f>SUM(C28:C31)</f>
        <v>0</v>
      </c>
      <c r="D32" s="121"/>
      <c r="E32" s="121">
        <f>$B32      +$C32      +$D32</f>
        <v>2626000</v>
      </c>
      <c r="F32" s="122">
        <f t="shared" ref="F32:O32" si="16">SUM(F28:F31)</f>
        <v>2626000</v>
      </c>
      <c r="G32" s="123">
        <f t="shared" si="16"/>
        <v>2626000</v>
      </c>
      <c r="H32" s="122">
        <f t="shared" si="16"/>
        <v>617000</v>
      </c>
      <c r="I32" s="123">
        <f t="shared" si="16"/>
        <v>785036</v>
      </c>
      <c r="J32" s="122">
        <f t="shared" si="16"/>
        <v>826000</v>
      </c>
      <c r="K32" s="123">
        <f t="shared" si="16"/>
        <v>668855</v>
      </c>
      <c r="L32" s="122">
        <f t="shared" si="16"/>
        <v>768000</v>
      </c>
      <c r="M32" s="123">
        <f t="shared" si="16"/>
        <v>549155</v>
      </c>
      <c r="N32" s="122">
        <f t="shared" si="16"/>
        <v>405000</v>
      </c>
      <c r="O32" s="123">
        <f t="shared" si="16"/>
        <v>593484</v>
      </c>
      <c r="P32" s="122">
        <f>$H32      +$J32      +$L32      +$N32</f>
        <v>2616000</v>
      </c>
      <c r="Q32" s="123">
        <f>$I32      +$K32      +$M32      +$O32</f>
        <v>2596530</v>
      </c>
      <c r="R32" s="63">
        <f>IF(($L32      =0),0,((($N32      -$L32      )/$L32      )*100))</f>
        <v>-47.265625</v>
      </c>
      <c r="S32" s="64">
        <f>IF(($M32      =0),0,((($O32      -$M32      )/$M32      )*100))</f>
        <v>8.0722200471633698</v>
      </c>
      <c r="T32" s="63">
        <f>IF($E32   =0,0,($P32   /$E32   )*100)</f>
        <v>99.619192688499609</v>
      </c>
      <c r="U32" s="65">
        <f>IF($E32   =0,0,($Q32   /$E32   )*100)</f>
        <v>98.877760853008382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1295000</v>
      </c>
      <c r="C34" s="118"/>
      <c r="D34" s="118"/>
      <c r="E34" s="118">
        <f>$B34      +$C34      +$D34</f>
        <v>1295000</v>
      </c>
      <c r="F34" s="119">
        <v>1295000</v>
      </c>
      <c r="G34" s="120">
        <v>1295000</v>
      </c>
      <c r="H34" s="119">
        <v>324000</v>
      </c>
      <c r="I34" s="120">
        <v>439749</v>
      </c>
      <c r="J34" s="119">
        <v>448000</v>
      </c>
      <c r="K34" s="120">
        <v>448600</v>
      </c>
      <c r="L34" s="119">
        <v>208000</v>
      </c>
      <c r="M34" s="120">
        <v>210400</v>
      </c>
      <c r="N34" s="119">
        <v>196000</v>
      </c>
      <c r="O34" s="120">
        <v>175258</v>
      </c>
      <c r="P34" s="119">
        <f>$H34      +$J34      +$L34      +$N34</f>
        <v>1176000</v>
      </c>
      <c r="Q34" s="120">
        <f>$I34      +$K34      +$M34      +$O34</f>
        <v>1274007</v>
      </c>
      <c r="R34" s="59">
        <f>IF(($L34      =0),0,((($N34      -$L34      )/$L34      )*100))</f>
        <v>-5.7692307692307692</v>
      </c>
      <c r="S34" s="60">
        <f>IF(($M34      =0),0,((($O34      -$M34      )/$M34      )*100))</f>
        <v>-16.702471482889734</v>
      </c>
      <c r="T34" s="59">
        <f>IF(($E34      =0),0,(($P34      /$E34      )*100))</f>
        <v>90.810810810810821</v>
      </c>
      <c r="U34" s="61">
        <f>IF(($E34      =0),0,(($Q34      /$E34      )*100))</f>
        <v>98.378918918918927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1295000</v>
      </c>
      <c r="C35" s="121">
        <f>C34</f>
        <v>0</v>
      </c>
      <c r="D35" s="121"/>
      <c r="E35" s="121">
        <f>$B35      +$C35      +$D35</f>
        <v>1295000</v>
      </c>
      <c r="F35" s="122">
        <f t="shared" ref="F35:O35" si="17">F34</f>
        <v>1295000</v>
      </c>
      <c r="G35" s="123">
        <f t="shared" si="17"/>
        <v>1295000</v>
      </c>
      <c r="H35" s="122">
        <f t="shared" si="17"/>
        <v>324000</v>
      </c>
      <c r="I35" s="123">
        <f t="shared" si="17"/>
        <v>439749</v>
      </c>
      <c r="J35" s="122">
        <f t="shared" si="17"/>
        <v>448000</v>
      </c>
      <c r="K35" s="123">
        <f t="shared" si="17"/>
        <v>448600</v>
      </c>
      <c r="L35" s="122">
        <f t="shared" si="17"/>
        <v>208000</v>
      </c>
      <c r="M35" s="123">
        <f t="shared" si="17"/>
        <v>210400</v>
      </c>
      <c r="N35" s="122">
        <f t="shared" si="17"/>
        <v>196000</v>
      </c>
      <c r="O35" s="123">
        <f t="shared" si="17"/>
        <v>175258</v>
      </c>
      <c r="P35" s="122">
        <f>$H35      +$J35      +$L35      +$N35</f>
        <v>1176000</v>
      </c>
      <c r="Q35" s="123">
        <f>$I35      +$K35      +$M35      +$O35</f>
        <v>1274007</v>
      </c>
      <c r="R35" s="63">
        <f>IF(($L35      =0),0,((($N35      -$L35      )/$L35      )*100))</f>
        <v>-5.7692307692307692</v>
      </c>
      <c r="S35" s="64">
        <f>IF(($M35      =0),0,((($O35      -$M35      )/$M35      )*100))</f>
        <v>-16.702471482889734</v>
      </c>
      <c r="T35" s="63">
        <f>IF($E35   =0,0,($P35   /$E35   )*100)</f>
        <v>90.810810810810821</v>
      </c>
      <c r="U35" s="65">
        <f>IF($E35   =0,0,($Q35   /$E35   )*100)</f>
        <v>98.378918918918927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4921000</v>
      </c>
      <c r="C69" s="130">
        <f>SUM(C9:C16,C19:C25,C28:C31,C34,C37:C41,C44:C54,C57:C60,C63:C67)</f>
        <v>0</v>
      </c>
      <c r="D69" s="130"/>
      <c r="E69" s="130">
        <f t="shared" si="35"/>
        <v>4921000</v>
      </c>
      <c r="F69" s="131">
        <f t="shared" ref="F69:O69" si="43">SUM(F9:F16,F19:F25,F28:F31,F34,F37:F41,F44:F54,F57:F60,F63:F67)</f>
        <v>4921000</v>
      </c>
      <c r="G69" s="132">
        <f t="shared" si="43"/>
        <v>4921000</v>
      </c>
      <c r="H69" s="131">
        <f t="shared" si="43"/>
        <v>1106000</v>
      </c>
      <c r="I69" s="132">
        <f t="shared" si="43"/>
        <v>1389090</v>
      </c>
      <c r="J69" s="131">
        <f t="shared" si="43"/>
        <v>1892000</v>
      </c>
      <c r="K69" s="132">
        <f t="shared" si="43"/>
        <v>1735186</v>
      </c>
      <c r="L69" s="131">
        <f t="shared" si="43"/>
        <v>984000</v>
      </c>
      <c r="M69" s="132">
        <f t="shared" si="43"/>
        <v>793294</v>
      </c>
      <c r="N69" s="131">
        <f t="shared" si="43"/>
        <v>785000</v>
      </c>
      <c r="O69" s="132">
        <f t="shared" si="43"/>
        <v>802763</v>
      </c>
      <c r="P69" s="131">
        <f t="shared" si="36"/>
        <v>4767000</v>
      </c>
      <c r="Q69" s="132">
        <f t="shared" si="37"/>
        <v>4720333</v>
      </c>
      <c r="R69" s="72">
        <f t="shared" si="38"/>
        <v>-20.223577235772357</v>
      </c>
      <c r="S69" s="73">
        <f t="shared" si="39"/>
        <v>1.1936306085763915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96.870554765291601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95.922231253810196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4921000</v>
      </c>
      <c r="C75" s="130">
        <f>SUM(C9:C16,C19:C25,C28:C31,C34,C37:C41,C44:C54,C57:C60,C63:C67,C71:C72)</f>
        <v>0</v>
      </c>
      <c r="D75" s="130"/>
      <c r="E75" s="130">
        <f>$B75      +$C75      +$D75</f>
        <v>4921000</v>
      </c>
      <c r="F75" s="131">
        <f t="shared" ref="F75:O75" si="46">SUM(F9:F16,F19:F25,F28:F31,F34,F37:F41,F44:F54,F57:F60,F63:F67,F71:F72)</f>
        <v>4921000</v>
      </c>
      <c r="G75" s="132">
        <f t="shared" si="46"/>
        <v>4921000</v>
      </c>
      <c r="H75" s="131">
        <f t="shared" si="46"/>
        <v>1106000</v>
      </c>
      <c r="I75" s="132">
        <f t="shared" si="46"/>
        <v>1389090</v>
      </c>
      <c r="J75" s="131">
        <f t="shared" si="46"/>
        <v>1892000</v>
      </c>
      <c r="K75" s="132">
        <f t="shared" si="46"/>
        <v>1735186</v>
      </c>
      <c r="L75" s="131">
        <f t="shared" si="46"/>
        <v>984000</v>
      </c>
      <c r="M75" s="132">
        <f t="shared" si="46"/>
        <v>793294</v>
      </c>
      <c r="N75" s="131">
        <f t="shared" si="46"/>
        <v>785000</v>
      </c>
      <c r="O75" s="132">
        <f t="shared" si="46"/>
        <v>802763</v>
      </c>
      <c r="P75" s="131">
        <f>$H75      +$J75      +$L75      +$N75</f>
        <v>4767000</v>
      </c>
      <c r="Q75" s="132">
        <f>$I75      +$K75      +$M75      +$O75</f>
        <v>4720333</v>
      </c>
      <c r="R75" s="72">
        <f>IF(($L75      =0),0,((($N75      -$L75      )/$L75      )*100))</f>
        <v>-20.223577235772357</v>
      </c>
      <c r="S75" s="73">
        <f>IF(($M75      =0),0,((($O75      -$M75      )/$M75      )*100))</f>
        <v>1.1936306085763915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96.870554765291601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95.922231253810196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0lNEhMmgMVl1IWFYAVzHMXhTjgfkAgspzafMePvZx8e1yDU1TKynxWlgvODwcJs2an2OFJfno1spCBGN348x7w==" saltValue="Vf/APucXyGZQs19n0H1bg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1700000</v>
      </c>
      <c r="C10" s="118"/>
      <c r="D10" s="118"/>
      <c r="E10" s="118">
        <f t="shared" ref="E10:E17" si="0">$B10      +$C10      +$D10</f>
        <v>1700000</v>
      </c>
      <c r="F10" s="119">
        <v>1700000</v>
      </c>
      <c r="G10" s="120">
        <v>1700000</v>
      </c>
      <c r="H10" s="119">
        <v>173000</v>
      </c>
      <c r="I10" s="120">
        <v>214233</v>
      </c>
      <c r="J10" s="119">
        <v>697000</v>
      </c>
      <c r="K10" s="120">
        <v>780148</v>
      </c>
      <c r="L10" s="119">
        <v>234000</v>
      </c>
      <c r="M10" s="120">
        <v>303853</v>
      </c>
      <c r="N10" s="119">
        <v>354000</v>
      </c>
      <c r="O10" s="120">
        <v>312691</v>
      </c>
      <c r="P10" s="119">
        <f t="shared" ref="P10:P17" si="1">$H10      +$J10      +$L10      +$N10</f>
        <v>1458000</v>
      </c>
      <c r="Q10" s="120">
        <f t="shared" ref="Q10:Q17" si="2">$I10      +$K10      +$M10      +$O10</f>
        <v>1610925</v>
      </c>
      <c r="R10" s="59">
        <f t="shared" ref="R10:R17" si="3">IF(($L10      =0),0,((($N10      -$L10      )/$L10      )*100))</f>
        <v>51.282051282051277</v>
      </c>
      <c r="S10" s="60">
        <f t="shared" ref="S10:S17" si="4">IF(($M10      =0),0,((($O10      -$M10      )/$M10      )*100))</f>
        <v>2.9086433242390233</v>
      </c>
      <c r="T10" s="59">
        <f t="shared" ref="T10:T17" si="5">IF(($E10      =0),0,(($P10      /$E10      )*100))</f>
        <v>85.764705882352942</v>
      </c>
      <c r="U10" s="61">
        <f t="shared" ref="U10:U17" si="6">IF(($E10      =0),0,(($Q10      /$E10      )*100))</f>
        <v>94.760294117647064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1700000</v>
      </c>
      <c r="C17" s="121">
        <f>SUM(C9:C16)</f>
        <v>0</v>
      </c>
      <c r="D17" s="121"/>
      <c r="E17" s="121">
        <f t="shared" si="0"/>
        <v>1700000</v>
      </c>
      <c r="F17" s="122">
        <f t="shared" ref="F17:O17" si="7">SUM(F9:F16)</f>
        <v>1700000</v>
      </c>
      <c r="G17" s="123">
        <f t="shared" si="7"/>
        <v>1700000</v>
      </c>
      <c r="H17" s="122">
        <f t="shared" si="7"/>
        <v>173000</v>
      </c>
      <c r="I17" s="123">
        <f t="shared" si="7"/>
        <v>214233</v>
      </c>
      <c r="J17" s="122">
        <f t="shared" si="7"/>
        <v>697000</v>
      </c>
      <c r="K17" s="123">
        <f t="shared" si="7"/>
        <v>780148</v>
      </c>
      <c r="L17" s="122">
        <f t="shared" si="7"/>
        <v>234000</v>
      </c>
      <c r="M17" s="123">
        <f t="shared" si="7"/>
        <v>303853</v>
      </c>
      <c r="N17" s="122">
        <f t="shared" si="7"/>
        <v>354000</v>
      </c>
      <c r="O17" s="123">
        <f t="shared" si="7"/>
        <v>312691</v>
      </c>
      <c r="P17" s="122">
        <f t="shared" si="1"/>
        <v>1458000</v>
      </c>
      <c r="Q17" s="123">
        <f t="shared" si="2"/>
        <v>1610925</v>
      </c>
      <c r="R17" s="63">
        <f t="shared" si="3"/>
        <v>51.282051282051277</v>
      </c>
      <c r="S17" s="64">
        <f t="shared" si="4"/>
        <v>2.9086433242390233</v>
      </c>
      <c r="T17" s="63">
        <f>IF((SUM($E9:$E14))=0,0,(P17/(SUM($E9:$E14))*100))</f>
        <v>85.764705882352942</v>
      </c>
      <c r="U17" s="65">
        <f>IF((SUM($E9:$E14))=0,0,(Q17/(SUM($E9:$E14))*100))</f>
        <v>94.760294117647064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8000000</v>
      </c>
      <c r="C22" s="118"/>
      <c r="D22" s="118"/>
      <c r="E22" s="118">
        <f t="shared" si="8"/>
        <v>8000000</v>
      </c>
      <c r="F22" s="119">
        <v>8000000</v>
      </c>
      <c r="G22" s="120">
        <v>8000000</v>
      </c>
      <c r="H22" s="119"/>
      <c r="I22" s="120">
        <v>1197330</v>
      </c>
      <c r="J22" s="119"/>
      <c r="K22" s="120">
        <v>924532</v>
      </c>
      <c r="L22" s="119">
        <v>3903000</v>
      </c>
      <c r="M22" s="120">
        <v>2538326</v>
      </c>
      <c r="N22" s="119">
        <v>2423000</v>
      </c>
      <c r="O22" s="120">
        <v>6339057</v>
      </c>
      <c r="P22" s="119">
        <f t="shared" si="9"/>
        <v>6326000</v>
      </c>
      <c r="Q22" s="120">
        <f t="shared" si="10"/>
        <v>10999245</v>
      </c>
      <c r="R22" s="59">
        <f t="shared" si="11"/>
        <v>-37.919549064821936</v>
      </c>
      <c r="S22" s="60">
        <f t="shared" si="12"/>
        <v>149.73376154205567</v>
      </c>
      <c r="T22" s="59">
        <f t="shared" si="13"/>
        <v>79.074999999999989</v>
      </c>
      <c r="U22" s="61">
        <f t="shared" si="14"/>
        <v>137.49056250000001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24167000</v>
      </c>
      <c r="C23" s="118">
        <v>30685000</v>
      </c>
      <c r="D23" s="118"/>
      <c r="E23" s="118">
        <f t="shared" si="8"/>
        <v>54852000</v>
      </c>
      <c r="F23" s="119">
        <v>54852000</v>
      </c>
      <c r="G23" s="120">
        <v>54852000</v>
      </c>
      <c r="H23" s="119"/>
      <c r="I23" s="120"/>
      <c r="J23" s="119">
        <v>10806000</v>
      </c>
      <c r="K23" s="120">
        <v>12371428</v>
      </c>
      <c r="L23" s="119">
        <v>1496000</v>
      </c>
      <c r="M23" s="120">
        <v>1422341</v>
      </c>
      <c r="N23" s="119">
        <v>1700000</v>
      </c>
      <c r="O23" s="120">
        <v>414116</v>
      </c>
      <c r="P23" s="119">
        <f t="shared" si="9"/>
        <v>14002000</v>
      </c>
      <c r="Q23" s="120">
        <f t="shared" si="10"/>
        <v>14207885</v>
      </c>
      <c r="R23" s="59">
        <f t="shared" si="11"/>
        <v>13.636363636363635</v>
      </c>
      <c r="S23" s="60">
        <f t="shared" si="12"/>
        <v>-70.884900315747075</v>
      </c>
      <c r="T23" s="59">
        <f t="shared" si="13"/>
        <v>25.526872310945819</v>
      </c>
      <c r="U23" s="61">
        <f t="shared" si="14"/>
        <v>25.902218697586232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32167000</v>
      </c>
      <c r="C26" s="121">
        <f>SUM(C19:C25)</f>
        <v>30685000</v>
      </c>
      <c r="D26" s="121"/>
      <c r="E26" s="121">
        <f t="shared" si="8"/>
        <v>62852000</v>
      </c>
      <c r="F26" s="122">
        <f t="shared" ref="F26:O26" si="15">SUM(F19:F25)</f>
        <v>62852000</v>
      </c>
      <c r="G26" s="123">
        <f t="shared" si="15"/>
        <v>62852000</v>
      </c>
      <c r="H26" s="122">
        <f t="shared" si="15"/>
        <v>0</v>
      </c>
      <c r="I26" s="123">
        <f t="shared" si="15"/>
        <v>1197330</v>
      </c>
      <c r="J26" s="122">
        <f t="shared" si="15"/>
        <v>10806000</v>
      </c>
      <c r="K26" s="123">
        <f t="shared" si="15"/>
        <v>13295960</v>
      </c>
      <c r="L26" s="122">
        <f t="shared" si="15"/>
        <v>5399000</v>
      </c>
      <c r="M26" s="123">
        <f t="shared" si="15"/>
        <v>3960667</v>
      </c>
      <c r="N26" s="122">
        <f t="shared" si="15"/>
        <v>4123000</v>
      </c>
      <c r="O26" s="123">
        <f t="shared" si="15"/>
        <v>6753173</v>
      </c>
      <c r="P26" s="122">
        <f t="shared" si="9"/>
        <v>20328000</v>
      </c>
      <c r="Q26" s="123">
        <f t="shared" si="10"/>
        <v>25207130</v>
      </c>
      <c r="R26" s="63">
        <f t="shared" si="11"/>
        <v>-23.634006297462491</v>
      </c>
      <c r="S26" s="64">
        <f t="shared" si="12"/>
        <v>70.505952658983944</v>
      </c>
      <c r="T26" s="63">
        <f>IF(($E26-$E21-$E25)   =0,0,($P26   /($E26-$E21-$E25)   )*100)</f>
        <v>32.342646216508626</v>
      </c>
      <c r="U26" s="65">
        <f>IF(($E26-$E21-$E25)   =0,0,($Q26   /($E26-$E21-$E25)   )*100)</f>
        <v>40.105533634570101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2382000</v>
      </c>
      <c r="C34" s="118"/>
      <c r="D34" s="118"/>
      <c r="E34" s="118">
        <f>$B34      +$C34      +$D34</f>
        <v>2382000</v>
      </c>
      <c r="F34" s="119">
        <v>2382000</v>
      </c>
      <c r="G34" s="120">
        <v>2382000</v>
      </c>
      <c r="H34" s="119">
        <v>596000</v>
      </c>
      <c r="I34" s="120"/>
      <c r="J34" s="119">
        <v>1036000</v>
      </c>
      <c r="K34" s="120">
        <v>2382000</v>
      </c>
      <c r="L34" s="119"/>
      <c r="M34" s="120"/>
      <c r="N34" s="119"/>
      <c r="O34" s="120"/>
      <c r="P34" s="119">
        <f>$H34      +$J34      +$L34      +$N34</f>
        <v>1632000</v>
      </c>
      <c r="Q34" s="120">
        <f>$I34      +$K34      +$M34      +$O34</f>
        <v>2382000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68.513853904282115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2382000</v>
      </c>
      <c r="C35" s="121">
        <f>C34</f>
        <v>0</v>
      </c>
      <c r="D35" s="121"/>
      <c r="E35" s="121">
        <f>$B35      +$C35      +$D35</f>
        <v>2382000</v>
      </c>
      <c r="F35" s="122">
        <f t="shared" ref="F35:O35" si="17">F34</f>
        <v>2382000</v>
      </c>
      <c r="G35" s="123">
        <f t="shared" si="17"/>
        <v>2382000</v>
      </c>
      <c r="H35" s="122">
        <f t="shared" si="17"/>
        <v>596000</v>
      </c>
      <c r="I35" s="123">
        <f t="shared" si="17"/>
        <v>0</v>
      </c>
      <c r="J35" s="122">
        <f t="shared" si="17"/>
        <v>1036000</v>
      </c>
      <c r="K35" s="123">
        <f t="shared" si="17"/>
        <v>2382000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1632000</v>
      </c>
      <c r="Q35" s="123">
        <f>$I35      +$K35      +$M35      +$O35</f>
        <v>2382000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68.513853904282115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16369000</v>
      </c>
      <c r="C37" s="118"/>
      <c r="D37" s="118"/>
      <c r="E37" s="118">
        <f t="shared" ref="E37:E42" si="18">$B37      +$C37      +$D37</f>
        <v>16369000</v>
      </c>
      <c r="F37" s="119">
        <v>16369000</v>
      </c>
      <c r="G37" s="120">
        <v>16369000</v>
      </c>
      <c r="H37" s="119">
        <v>4738000</v>
      </c>
      <c r="I37" s="120">
        <v>4737947</v>
      </c>
      <c r="J37" s="119">
        <v>4429000</v>
      </c>
      <c r="K37" s="120">
        <v>9221563</v>
      </c>
      <c r="L37" s="119">
        <v>781000</v>
      </c>
      <c r="M37" s="120">
        <v>764309</v>
      </c>
      <c r="N37" s="119">
        <v>1945000</v>
      </c>
      <c r="O37" s="120">
        <v>758124</v>
      </c>
      <c r="P37" s="119">
        <f t="shared" ref="P37:P42" si="19">$H37      +$J37      +$L37      +$N37</f>
        <v>11893000</v>
      </c>
      <c r="Q37" s="120">
        <f t="shared" ref="Q37:Q42" si="20">$I37      +$K37      +$M37      +$O37</f>
        <v>15481943</v>
      </c>
      <c r="R37" s="59">
        <f t="shared" ref="R37:R42" si="21">IF(($L37      =0),0,((($N37      -$L37      )/$L37      )*100))</f>
        <v>149.03969270166453</v>
      </c>
      <c r="S37" s="60">
        <f t="shared" ref="S37:S42" si="22">IF(($M37      =0),0,((($O37      -$M37      )/$M37      )*100))</f>
        <v>-0.80922768147437751</v>
      </c>
      <c r="T37" s="59">
        <f t="shared" ref="T37:T42" si="23">IF(($E37      =0),0,(($P37      /$E37      )*100))</f>
        <v>72.655629543649582</v>
      </c>
      <c r="U37" s="61">
        <f t="shared" ref="U37:U42" si="24">IF(($E37      =0),0,(($Q37      /$E37      )*100))</f>
        <v>94.580872380719654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29724000</v>
      </c>
      <c r="C38" s="118">
        <v>834000</v>
      </c>
      <c r="D38" s="118"/>
      <c r="E38" s="118">
        <f t="shared" si="18"/>
        <v>30558000</v>
      </c>
      <c r="F38" s="119">
        <v>29724000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46093000</v>
      </c>
      <c r="C42" s="121">
        <f>SUM(C37:C41)</f>
        <v>834000</v>
      </c>
      <c r="D42" s="121"/>
      <c r="E42" s="121">
        <f t="shared" si="18"/>
        <v>46927000</v>
      </c>
      <c r="F42" s="122">
        <f t="shared" ref="F42:O42" si="25">SUM(F37:F41)</f>
        <v>46093000</v>
      </c>
      <c r="G42" s="123">
        <f t="shared" si="25"/>
        <v>16369000</v>
      </c>
      <c r="H42" s="122">
        <f t="shared" si="25"/>
        <v>4738000</v>
      </c>
      <c r="I42" s="123">
        <f t="shared" si="25"/>
        <v>4737947</v>
      </c>
      <c r="J42" s="122">
        <f t="shared" si="25"/>
        <v>4429000</v>
      </c>
      <c r="K42" s="123">
        <f t="shared" si="25"/>
        <v>9221563</v>
      </c>
      <c r="L42" s="122">
        <f t="shared" si="25"/>
        <v>781000</v>
      </c>
      <c r="M42" s="123">
        <f t="shared" si="25"/>
        <v>764309</v>
      </c>
      <c r="N42" s="122">
        <f t="shared" si="25"/>
        <v>1945000</v>
      </c>
      <c r="O42" s="123">
        <f t="shared" si="25"/>
        <v>758124</v>
      </c>
      <c r="P42" s="122">
        <f t="shared" si="19"/>
        <v>11893000</v>
      </c>
      <c r="Q42" s="123">
        <f t="shared" si="20"/>
        <v>15481943</v>
      </c>
      <c r="R42" s="63">
        <f t="shared" si="21"/>
        <v>149.03969270166453</v>
      </c>
      <c r="S42" s="64">
        <f t="shared" si="22"/>
        <v>-0.80922768147437751</v>
      </c>
      <c r="T42" s="63">
        <f>IF((+$E37+$E40) =0,0,(P42   /(+$E37+$E40) )*100)</f>
        <v>72.655629543649582</v>
      </c>
      <c r="U42" s="65">
        <f>IF((+$E37+$E40) =0,0,(Q42   /(+$E37+$E40) )*100)</f>
        <v>94.580872380719654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82342000</v>
      </c>
      <c r="C69" s="130">
        <f>SUM(C9:C16,C19:C25,C28:C31,C34,C37:C41,C44:C54,C57:C60,C63:C67)</f>
        <v>31519000</v>
      </c>
      <c r="D69" s="130"/>
      <c r="E69" s="130">
        <f t="shared" si="35"/>
        <v>113861000</v>
      </c>
      <c r="F69" s="131">
        <f t="shared" ref="F69:O69" si="43">SUM(F9:F16,F19:F25,F28:F31,F34,F37:F41,F44:F54,F57:F60,F63:F67)</f>
        <v>113027000</v>
      </c>
      <c r="G69" s="132">
        <f t="shared" si="43"/>
        <v>83303000</v>
      </c>
      <c r="H69" s="131">
        <f t="shared" si="43"/>
        <v>5507000</v>
      </c>
      <c r="I69" s="132">
        <f t="shared" si="43"/>
        <v>6149510</v>
      </c>
      <c r="J69" s="131">
        <f t="shared" si="43"/>
        <v>16968000</v>
      </c>
      <c r="K69" s="132">
        <f t="shared" si="43"/>
        <v>25679671</v>
      </c>
      <c r="L69" s="131">
        <f t="shared" si="43"/>
        <v>6414000</v>
      </c>
      <c r="M69" s="132">
        <f t="shared" si="43"/>
        <v>5028829</v>
      </c>
      <c r="N69" s="131">
        <f t="shared" si="43"/>
        <v>6422000</v>
      </c>
      <c r="O69" s="132">
        <f t="shared" si="43"/>
        <v>7823988</v>
      </c>
      <c r="P69" s="131">
        <f t="shared" si="36"/>
        <v>35311000</v>
      </c>
      <c r="Q69" s="132">
        <f t="shared" si="37"/>
        <v>44681998</v>
      </c>
      <c r="R69" s="72">
        <f t="shared" si="38"/>
        <v>0.12472715933894606</v>
      </c>
      <c r="S69" s="73">
        <f t="shared" si="39"/>
        <v>55.582701261068934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42.388629461123848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53.637921803536493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74175000</v>
      </c>
      <c r="C71" s="118"/>
      <c r="D71" s="118"/>
      <c r="E71" s="118">
        <f>$B71      +$C71      +$D71</f>
        <v>74175000</v>
      </c>
      <c r="F71" s="119">
        <v>74175000</v>
      </c>
      <c r="G71" s="120">
        <v>74175000</v>
      </c>
      <c r="H71" s="119">
        <v>36167000</v>
      </c>
      <c r="I71" s="120">
        <v>32585709</v>
      </c>
      <c r="J71" s="119">
        <v>23252000</v>
      </c>
      <c r="K71" s="120">
        <v>30986036</v>
      </c>
      <c r="L71" s="119">
        <v>8702000</v>
      </c>
      <c r="M71" s="120">
        <v>11672872</v>
      </c>
      <c r="N71" s="119">
        <v>5576000</v>
      </c>
      <c r="O71" s="120">
        <v>489238</v>
      </c>
      <c r="P71" s="119">
        <f>$H71      +$J71      +$L71      +$N71</f>
        <v>73697000</v>
      </c>
      <c r="Q71" s="120">
        <f>$I71      +$K71      +$M71      +$O71</f>
        <v>75733855</v>
      </c>
      <c r="R71" s="59">
        <f>IF(($L71      =0),0,((($N71      -$L71      )/$L71      )*100))</f>
        <v>-35.92277637324753</v>
      </c>
      <c r="S71" s="60">
        <f>IF(($M71      =0),0,((($O71      -$M71      )/$M71      )*100))</f>
        <v>-95.808760688886167</v>
      </c>
      <c r="T71" s="59">
        <f>IF(($E71      =0),0,(($P71      /$E71      )*100))</f>
        <v>99.355578024941011</v>
      </c>
      <c r="U71" s="61">
        <f>IF(($E71      =0),0,(($Q71      /$E71      )*100))</f>
        <v>102.10159083249073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74175000</v>
      </c>
      <c r="C73" s="127">
        <f>SUM(C71:C72)</f>
        <v>0</v>
      </c>
      <c r="D73" s="127"/>
      <c r="E73" s="127">
        <f>$B73      +$C73      +$D73</f>
        <v>74175000</v>
      </c>
      <c r="F73" s="128">
        <f t="shared" ref="F73:O73" si="44">SUM(F71:F72)</f>
        <v>74175000</v>
      </c>
      <c r="G73" s="129">
        <f t="shared" si="44"/>
        <v>74175000</v>
      </c>
      <c r="H73" s="128">
        <f t="shared" si="44"/>
        <v>36167000</v>
      </c>
      <c r="I73" s="129">
        <f t="shared" si="44"/>
        <v>32585709</v>
      </c>
      <c r="J73" s="128">
        <f t="shared" si="44"/>
        <v>23252000</v>
      </c>
      <c r="K73" s="129">
        <f t="shared" si="44"/>
        <v>30986036</v>
      </c>
      <c r="L73" s="128">
        <f t="shared" si="44"/>
        <v>8702000</v>
      </c>
      <c r="M73" s="129">
        <f t="shared" si="44"/>
        <v>11672872</v>
      </c>
      <c r="N73" s="128">
        <f t="shared" si="44"/>
        <v>5576000</v>
      </c>
      <c r="O73" s="129">
        <f t="shared" si="44"/>
        <v>489238</v>
      </c>
      <c r="P73" s="128">
        <f>$H73      +$J73      +$L73      +$N73</f>
        <v>73697000</v>
      </c>
      <c r="Q73" s="129">
        <f>$I73      +$K73      +$M73      +$O73</f>
        <v>75733855</v>
      </c>
      <c r="R73" s="68">
        <f>IF(($L73      =0),0,((($N73      -$L73      )/$L73      )*100))</f>
        <v>-35.92277637324753</v>
      </c>
      <c r="S73" s="69">
        <f>IF(($M73      =0),0,((($O73      -$M73      )/$M73      )*100))</f>
        <v>-95.808760688886167</v>
      </c>
      <c r="T73" s="68">
        <f>IF(($E71      =0),0,(($P71      /$E71      )*100))</f>
        <v>99.355578024941011</v>
      </c>
      <c r="U73" s="70">
        <f>IF($E71   =0,0,($Q71   /$E71 )*100)</f>
        <v>102.10159083249073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74175000</v>
      </c>
      <c r="C74" s="130">
        <f>SUM(C71:C72)</f>
        <v>0</v>
      </c>
      <c r="D74" s="130"/>
      <c r="E74" s="130">
        <f>$B74      +$C74      +$D74</f>
        <v>74175000</v>
      </c>
      <c r="F74" s="131">
        <f t="shared" ref="F74:O74" si="45">SUM(F71:F72)</f>
        <v>74175000</v>
      </c>
      <c r="G74" s="132">
        <f t="shared" si="45"/>
        <v>74175000</v>
      </c>
      <c r="H74" s="131">
        <f t="shared" si="45"/>
        <v>36167000</v>
      </c>
      <c r="I74" s="132">
        <f t="shared" si="45"/>
        <v>32585709</v>
      </c>
      <c r="J74" s="131">
        <f t="shared" si="45"/>
        <v>23252000</v>
      </c>
      <c r="K74" s="132">
        <f t="shared" si="45"/>
        <v>30986036</v>
      </c>
      <c r="L74" s="131">
        <f t="shared" si="45"/>
        <v>8702000</v>
      </c>
      <c r="M74" s="132">
        <f t="shared" si="45"/>
        <v>11672872</v>
      </c>
      <c r="N74" s="131">
        <f t="shared" si="45"/>
        <v>5576000</v>
      </c>
      <c r="O74" s="132">
        <f t="shared" si="45"/>
        <v>489238</v>
      </c>
      <c r="P74" s="131">
        <f>$H74      +$J74      +$L74      +$N74</f>
        <v>73697000</v>
      </c>
      <c r="Q74" s="132">
        <f>$I74      +$K74      +$M74      +$O74</f>
        <v>75733855</v>
      </c>
      <c r="R74" s="72">
        <f>IF(($L74      =0),0,((($N74      -$L74      )/$L74      )*100))</f>
        <v>-35.92277637324753</v>
      </c>
      <c r="S74" s="73">
        <f>IF(($M74      =0),0,((($O74      -$M74      )/$M74      )*100))</f>
        <v>-95.808760688886167</v>
      </c>
      <c r="T74" s="72">
        <f>IF(($E71      =0),0,(($P71      /$E71      )*100))</f>
        <v>99.355578024941011</v>
      </c>
      <c r="U74" s="76">
        <f>IF($E71   =0,0,($Q71   /$E71 )*100)</f>
        <v>102.10159083249073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156517000</v>
      </c>
      <c r="C75" s="130">
        <f>SUM(C9:C16,C19:C25,C28:C31,C34,C37:C41,C44:C54,C57:C60,C63:C67,C71:C72)</f>
        <v>31519000</v>
      </c>
      <c r="D75" s="130"/>
      <c r="E75" s="130">
        <f>$B75      +$C75      +$D75</f>
        <v>188036000</v>
      </c>
      <c r="F75" s="131">
        <f t="shared" ref="F75:O75" si="46">SUM(F9:F16,F19:F25,F28:F31,F34,F37:F41,F44:F54,F57:F60,F63:F67,F71:F72)</f>
        <v>187202000</v>
      </c>
      <c r="G75" s="132">
        <f t="shared" si="46"/>
        <v>157478000</v>
      </c>
      <c r="H75" s="131">
        <f t="shared" si="46"/>
        <v>41674000</v>
      </c>
      <c r="I75" s="132">
        <f t="shared" si="46"/>
        <v>38735219</v>
      </c>
      <c r="J75" s="131">
        <f t="shared" si="46"/>
        <v>40220000</v>
      </c>
      <c r="K75" s="132">
        <f t="shared" si="46"/>
        <v>56665707</v>
      </c>
      <c r="L75" s="131">
        <f t="shared" si="46"/>
        <v>15116000</v>
      </c>
      <c r="M75" s="132">
        <f t="shared" si="46"/>
        <v>16701701</v>
      </c>
      <c r="N75" s="131">
        <f t="shared" si="46"/>
        <v>11998000</v>
      </c>
      <c r="O75" s="132">
        <f t="shared" si="46"/>
        <v>8313226</v>
      </c>
      <c r="P75" s="131">
        <f>$H75      +$J75      +$L75      +$N75</f>
        <v>109008000</v>
      </c>
      <c r="Q75" s="132">
        <f>$I75      +$K75      +$M75      +$O75</f>
        <v>120415853</v>
      </c>
      <c r="R75" s="72">
        <f>IF(($L75      =0),0,((($N75      -$L75      )/$L75      )*100))</f>
        <v>-20.627150039693039</v>
      </c>
      <c r="S75" s="73">
        <f>IF(($M75      =0),0,((($O75      -$M75      )/$M75      )*100))</f>
        <v>-50.225273461667165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69.22109755013399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76.465190693303185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1929I+dPNcHAhUJenf5ccaVVZ0ZDPgTQ9moUKga/X81RYozW7SAmoRPByiUlXJ1SQkqUBjidAqXrsCdEcsDMlA==" saltValue="cBmit5UQUjfOuboj72nHg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170000</v>
      </c>
      <c r="I10" s="120">
        <v>259344</v>
      </c>
      <c r="J10" s="119">
        <v>347000</v>
      </c>
      <c r="K10" s="120">
        <v>747402</v>
      </c>
      <c r="L10" s="119">
        <v>1315000</v>
      </c>
      <c r="M10" s="120">
        <v>191159</v>
      </c>
      <c r="N10" s="119"/>
      <c r="O10" s="120">
        <v>702095</v>
      </c>
      <c r="P10" s="119">
        <f t="shared" ref="P10:P17" si="1">$H10      +$J10      +$L10      +$N10</f>
        <v>1832000</v>
      </c>
      <c r="Q10" s="120">
        <f t="shared" ref="Q10:Q17" si="2">$I10      +$K10      +$M10      +$O10</f>
        <v>1900000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267.28325634681079</v>
      </c>
      <c r="T10" s="59">
        <f t="shared" ref="T10:T17" si="5">IF(($E10      =0),0,(($P10      /$E10      )*100))</f>
        <v>96.421052631578945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170000</v>
      </c>
      <c r="I17" s="123">
        <f t="shared" si="7"/>
        <v>259344</v>
      </c>
      <c r="J17" s="122">
        <f t="shared" si="7"/>
        <v>347000</v>
      </c>
      <c r="K17" s="123">
        <f t="shared" si="7"/>
        <v>747402</v>
      </c>
      <c r="L17" s="122">
        <f t="shared" si="7"/>
        <v>1315000</v>
      </c>
      <c r="M17" s="123">
        <f t="shared" si="7"/>
        <v>191159</v>
      </c>
      <c r="N17" s="122">
        <f t="shared" si="7"/>
        <v>0</v>
      </c>
      <c r="O17" s="123">
        <f t="shared" si="7"/>
        <v>702095</v>
      </c>
      <c r="P17" s="122">
        <f t="shared" si="1"/>
        <v>1832000</v>
      </c>
      <c r="Q17" s="123">
        <f t="shared" si="2"/>
        <v>1900000</v>
      </c>
      <c r="R17" s="63">
        <f t="shared" si="3"/>
        <v>-100</v>
      </c>
      <c r="S17" s="64">
        <f t="shared" si="4"/>
        <v>267.28325634681079</v>
      </c>
      <c r="T17" s="63">
        <f>IF((SUM($E9:$E14))=0,0,(P17/(SUM($E9:$E14))*100))</f>
        <v>96.421052631578945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6472000</v>
      </c>
      <c r="C23" s="118">
        <v>30076000</v>
      </c>
      <c r="D23" s="118"/>
      <c r="E23" s="118">
        <f t="shared" si="8"/>
        <v>36548000</v>
      </c>
      <c r="F23" s="119">
        <v>36548000</v>
      </c>
      <c r="G23" s="120">
        <v>36548000</v>
      </c>
      <c r="H23" s="119">
        <v>1283000</v>
      </c>
      <c r="I23" s="120"/>
      <c r="J23" s="119">
        <v>3305000</v>
      </c>
      <c r="K23" s="120"/>
      <c r="L23" s="119"/>
      <c r="M23" s="120"/>
      <c r="N23" s="119">
        <v>750000</v>
      </c>
      <c r="O23" s="120"/>
      <c r="P23" s="119">
        <f t="shared" si="9"/>
        <v>5338000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14.605450366641129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6472000</v>
      </c>
      <c r="C26" s="121">
        <f>SUM(C19:C25)</f>
        <v>30076000</v>
      </c>
      <c r="D26" s="121"/>
      <c r="E26" s="121">
        <f t="shared" si="8"/>
        <v>36548000</v>
      </c>
      <c r="F26" s="122">
        <f t="shared" ref="F26:O26" si="15">SUM(F19:F25)</f>
        <v>36548000</v>
      </c>
      <c r="G26" s="123">
        <f t="shared" si="15"/>
        <v>36548000</v>
      </c>
      <c r="H26" s="122">
        <f t="shared" si="15"/>
        <v>1283000</v>
      </c>
      <c r="I26" s="123">
        <f t="shared" si="15"/>
        <v>0</v>
      </c>
      <c r="J26" s="122">
        <f t="shared" si="15"/>
        <v>3305000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750000</v>
      </c>
      <c r="O26" s="123">
        <f t="shared" si="15"/>
        <v>0</v>
      </c>
      <c r="P26" s="122">
        <f t="shared" si="9"/>
        <v>5338000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14.605450366641129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2404000</v>
      </c>
      <c r="C34" s="118"/>
      <c r="D34" s="118"/>
      <c r="E34" s="118">
        <f>$B34      +$C34      +$D34</f>
        <v>2404000</v>
      </c>
      <c r="F34" s="119">
        <v>2404000</v>
      </c>
      <c r="G34" s="120">
        <v>2404000</v>
      </c>
      <c r="H34" s="119">
        <v>600000</v>
      </c>
      <c r="I34" s="120">
        <v>581490</v>
      </c>
      <c r="J34" s="119">
        <v>910000</v>
      </c>
      <c r="K34" s="120">
        <v>581490</v>
      </c>
      <c r="L34" s="119"/>
      <c r="M34" s="120">
        <v>581490</v>
      </c>
      <c r="N34" s="119">
        <v>80000</v>
      </c>
      <c r="O34" s="120">
        <v>659530</v>
      </c>
      <c r="P34" s="119">
        <f>$H34      +$J34      +$L34      +$N34</f>
        <v>1590000</v>
      </c>
      <c r="Q34" s="120">
        <f>$I34      +$K34      +$M34      +$O34</f>
        <v>2404000</v>
      </c>
      <c r="R34" s="59">
        <f>IF(($L34      =0),0,((($N34      -$L34      )/$L34      )*100))</f>
        <v>0</v>
      </c>
      <c r="S34" s="60">
        <f>IF(($M34      =0),0,((($O34      -$M34      )/$M34      )*100))</f>
        <v>13.420695110835956</v>
      </c>
      <c r="T34" s="59">
        <f>IF(($E34      =0),0,(($P34      /$E34      )*100))</f>
        <v>66.139767054908489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2404000</v>
      </c>
      <c r="C35" s="121">
        <f>C34</f>
        <v>0</v>
      </c>
      <c r="D35" s="121"/>
      <c r="E35" s="121">
        <f>$B35      +$C35      +$D35</f>
        <v>2404000</v>
      </c>
      <c r="F35" s="122">
        <f t="shared" ref="F35:O35" si="17">F34</f>
        <v>2404000</v>
      </c>
      <c r="G35" s="123">
        <f t="shared" si="17"/>
        <v>2404000</v>
      </c>
      <c r="H35" s="122">
        <f t="shared" si="17"/>
        <v>600000</v>
      </c>
      <c r="I35" s="123">
        <f t="shared" si="17"/>
        <v>581490</v>
      </c>
      <c r="J35" s="122">
        <f t="shared" si="17"/>
        <v>910000</v>
      </c>
      <c r="K35" s="123">
        <f t="shared" si="17"/>
        <v>581490</v>
      </c>
      <c r="L35" s="122">
        <f t="shared" si="17"/>
        <v>0</v>
      </c>
      <c r="M35" s="123">
        <f t="shared" si="17"/>
        <v>581490</v>
      </c>
      <c r="N35" s="122">
        <f t="shared" si="17"/>
        <v>80000</v>
      </c>
      <c r="O35" s="123">
        <f t="shared" si="17"/>
        <v>659530</v>
      </c>
      <c r="P35" s="122">
        <f>$H35      +$J35      +$L35      +$N35</f>
        <v>1590000</v>
      </c>
      <c r="Q35" s="123">
        <f>$I35      +$K35      +$M35      +$O35</f>
        <v>2404000</v>
      </c>
      <c r="R35" s="63">
        <f>IF(($L35      =0),0,((($N35      -$L35      )/$L35      )*100))</f>
        <v>0</v>
      </c>
      <c r="S35" s="64">
        <f>IF(($M35      =0),0,((($O35      -$M35      )/$M35      )*100))</f>
        <v>13.420695110835956</v>
      </c>
      <c r="T35" s="63">
        <f>IF($E35   =0,0,($P35   /$E35   )*100)</f>
        <v>66.139767054908489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13232000</v>
      </c>
      <c r="C37" s="118"/>
      <c r="D37" s="118"/>
      <c r="E37" s="118">
        <f t="shared" ref="E37:E42" si="18">$B37      +$C37      +$D37</f>
        <v>13232000</v>
      </c>
      <c r="F37" s="119">
        <v>13232000</v>
      </c>
      <c r="G37" s="120">
        <v>13232000</v>
      </c>
      <c r="H37" s="119">
        <v>3897000</v>
      </c>
      <c r="I37" s="120"/>
      <c r="J37" s="119">
        <v>1230000</v>
      </c>
      <c r="K37" s="120"/>
      <c r="L37" s="119">
        <v>8105000</v>
      </c>
      <c r="M37" s="120"/>
      <c r="N37" s="119"/>
      <c r="O37" s="120"/>
      <c r="P37" s="119">
        <f t="shared" ref="P37:P42" si="19">$H37      +$J37      +$L37      +$N37</f>
        <v>13232000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2058000</v>
      </c>
      <c r="C38" s="118">
        <v>-1225000</v>
      </c>
      <c r="D38" s="118"/>
      <c r="E38" s="118">
        <f t="shared" si="18"/>
        <v>833000</v>
      </c>
      <c r="F38" s="119">
        <v>2058000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3000000</v>
      </c>
      <c r="H40" s="119"/>
      <c r="I40" s="120">
        <v>116714</v>
      </c>
      <c r="J40" s="119">
        <v>137000</v>
      </c>
      <c r="K40" s="120">
        <v>2690990</v>
      </c>
      <c r="L40" s="119">
        <v>2863000</v>
      </c>
      <c r="M40" s="120"/>
      <c r="N40" s="119"/>
      <c r="O40" s="120">
        <v>192297</v>
      </c>
      <c r="P40" s="119">
        <f t="shared" si="19"/>
        <v>3000000</v>
      </c>
      <c r="Q40" s="120">
        <f t="shared" si="20"/>
        <v>3000001</v>
      </c>
      <c r="R40" s="59">
        <f t="shared" si="21"/>
        <v>-100</v>
      </c>
      <c r="S40" s="60">
        <f t="shared" si="22"/>
        <v>0</v>
      </c>
      <c r="T40" s="59">
        <f t="shared" si="23"/>
        <v>100</v>
      </c>
      <c r="U40" s="61">
        <f t="shared" si="24"/>
        <v>100.00003333333333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18290000</v>
      </c>
      <c r="C42" s="121">
        <f>SUM(C37:C41)</f>
        <v>-1225000</v>
      </c>
      <c r="D42" s="121"/>
      <c r="E42" s="121">
        <f t="shared" si="18"/>
        <v>17065000</v>
      </c>
      <c r="F42" s="122">
        <f t="shared" ref="F42:O42" si="25">SUM(F37:F41)</f>
        <v>18290000</v>
      </c>
      <c r="G42" s="123">
        <f t="shared" si="25"/>
        <v>16232000</v>
      </c>
      <c r="H42" s="122">
        <f t="shared" si="25"/>
        <v>3897000</v>
      </c>
      <c r="I42" s="123">
        <f t="shared" si="25"/>
        <v>116714</v>
      </c>
      <c r="J42" s="122">
        <f t="shared" si="25"/>
        <v>1367000</v>
      </c>
      <c r="K42" s="123">
        <f t="shared" si="25"/>
        <v>2690990</v>
      </c>
      <c r="L42" s="122">
        <f t="shared" si="25"/>
        <v>10968000</v>
      </c>
      <c r="M42" s="123">
        <f t="shared" si="25"/>
        <v>0</v>
      </c>
      <c r="N42" s="122">
        <f t="shared" si="25"/>
        <v>0</v>
      </c>
      <c r="O42" s="123">
        <f t="shared" si="25"/>
        <v>192297</v>
      </c>
      <c r="P42" s="122">
        <f t="shared" si="19"/>
        <v>16232000</v>
      </c>
      <c r="Q42" s="123">
        <f t="shared" si="20"/>
        <v>3000001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18.482017003449975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29066000</v>
      </c>
      <c r="C69" s="130">
        <f>SUM(C9:C16,C19:C25,C28:C31,C34,C37:C41,C44:C54,C57:C60,C63:C67)</f>
        <v>28851000</v>
      </c>
      <c r="D69" s="130"/>
      <c r="E69" s="130">
        <f t="shared" si="35"/>
        <v>57917000</v>
      </c>
      <c r="F69" s="131">
        <f t="shared" ref="F69:O69" si="43">SUM(F9:F16,F19:F25,F28:F31,F34,F37:F41,F44:F54,F57:F60,F63:F67)</f>
        <v>59142000</v>
      </c>
      <c r="G69" s="132">
        <f t="shared" si="43"/>
        <v>57084000</v>
      </c>
      <c r="H69" s="131">
        <f t="shared" si="43"/>
        <v>5950000</v>
      </c>
      <c r="I69" s="132">
        <f t="shared" si="43"/>
        <v>957548</v>
      </c>
      <c r="J69" s="131">
        <f t="shared" si="43"/>
        <v>5929000</v>
      </c>
      <c r="K69" s="132">
        <f t="shared" si="43"/>
        <v>4019882</v>
      </c>
      <c r="L69" s="131">
        <f t="shared" si="43"/>
        <v>12283000</v>
      </c>
      <c r="M69" s="132">
        <f t="shared" si="43"/>
        <v>772649</v>
      </c>
      <c r="N69" s="131">
        <f t="shared" si="43"/>
        <v>830000</v>
      </c>
      <c r="O69" s="132">
        <f t="shared" si="43"/>
        <v>1553922</v>
      </c>
      <c r="P69" s="131">
        <f t="shared" si="36"/>
        <v>24992000</v>
      </c>
      <c r="Q69" s="132">
        <f t="shared" si="37"/>
        <v>7304001</v>
      </c>
      <c r="R69" s="72">
        <f t="shared" si="38"/>
        <v>-93.242693153138489</v>
      </c>
      <c r="S69" s="73">
        <f t="shared" si="39"/>
        <v>101.11616011927795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43.781094527363187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12.795180786209794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77488000</v>
      </c>
      <c r="C71" s="118"/>
      <c r="D71" s="118"/>
      <c r="E71" s="118">
        <f>$B71      +$C71      +$D71</f>
        <v>77488000</v>
      </c>
      <c r="F71" s="119">
        <v>77488000</v>
      </c>
      <c r="G71" s="120">
        <v>77488000</v>
      </c>
      <c r="H71" s="119">
        <v>22733000</v>
      </c>
      <c r="I71" s="120">
        <v>20640481</v>
      </c>
      <c r="J71" s="119">
        <v>24431000</v>
      </c>
      <c r="K71" s="120">
        <v>25447157</v>
      </c>
      <c r="L71" s="119">
        <v>18426000</v>
      </c>
      <c r="M71" s="120">
        <v>17718185</v>
      </c>
      <c r="N71" s="119">
        <v>11898000</v>
      </c>
      <c r="O71" s="120">
        <v>13682179</v>
      </c>
      <c r="P71" s="119">
        <f>$H71      +$J71      +$L71      +$N71</f>
        <v>77488000</v>
      </c>
      <c r="Q71" s="120">
        <f>$I71      +$K71      +$M71      +$O71</f>
        <v>77488002</v>
      </c>
      <c r="R71" s="59">
        <f>IF(($L71      =0),0,((($N71      -$L71      )/$L71      )*100))</f>
        <v>-35.42819928362097</v>
      </c>
      <c r="S71" s="60">
        <f>IF(($M71      =0),0,((($O71      -$M71      )/$M71      )*100))</f>
        <v>-22.778890727238711</v>
      </c>
      <c r="T71" s="59">
        <f>IF(($E71      =0),0,(($P71      /$E71      )*100))</f>
        <v>100</v>
      </c>
      <c r="U71" s="61">
        <f>IF(($E71      =0),0,(($Q71      /$E71      )*100))</f>
        <v>100.0000025810448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77488000</v>
      </c>
      <c r="C73" s="127">
        <f>SUM(C71:C72)</f>
        <v>0</v>
      </c>
      <c r="D73" s="127"/>
      <c r="E73" s="127">
        <f>$B73      +$C73      +$D73</f>
        <v>77488000</v>
      </c>
      <c r="F73" s="128">
        <f t="shared" ref="F73:O73" si="44">SUM(F71:F72)</f>
        <v>77488000</v>
      </c>
      <c r="G73" s="129">
        <f t="shared" si="44"/>
        <v>77488000</v>
      </c>
      <c r="H73" s="128">
        <f t="shared" si="44"/>
        <v>22733000</v>
      </c>
      <c r="I73" s="129">
        <f t="shared" si="44"/>
        <v>20640481</v>
      </c>
      <c r="J73" s="128">
        <f t="shared" si="44"/>
        <v>24431000</v>
      </c>
      <c r="K73" s="129">
        <f t="shared" si="44"/>
        <v>25447157</v>
      </c>
      <c r="L73" s="128">
        <f t="shared" si="44"/>
        <v>18426000</v>
      </c>
      <c r="M73" s="129">
        <f t="shared" si="44"/>
        <v>17718185</v>
      </c>
      <c r="N73" s="128">
        <f t="shared" si="44"/>
        <v>11898000</v>
      </c>
      <c r="O73" s="129">
        <f t="shared" si="44"/>
        <v>13682179</v>
      </c>
      <c r="P73" s="128">
        <f>$H73      +$J73      +$L73      +$N73</f>
        <v>77488000</v>
      </c>
      <c r="Q73" s="129">
        <f>$I73      +$K73      +$M73      +$O73</f>
        <v>77488002</v>
      </c>
      <c r="R73" s="68">
        <f>IF(($L73      =0),0,((($N73      -$L73      )/$L73      )*100))</f>
        <v>-35.42819928362097</v>
      </c>
      <c r="S73" s="69">
        <f>IF(($M73      =0),0,((($O73      -$M73      )/$M73      )*100))</f>
        <v>-22.778890727238711</v>
      </c>
      <c r="T73" s="68">
        <f>IF(($E71      =0),0,(($P71      /$E71      )*100))</f>
        <v>100</v>
      </c>
      <c r="U73" s="70">
        <f>IF($E71   =0,0,($Q71   /$E71 )*100)</f>
        <v>100.0000025810448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77488000</v>
      </c>
      <c r="C74" s="130">
        <f>SUM(C71:C72)</f>
        <v>0</v>
      </c>
      <c r="D74" s="130"/>
      <c r="E74" s="130">
        <f>$B74      +$C74      +$D74</f>
        <v>77488000</v>
      </c>
      <c r="F74" s="131">
        <f t="shared" ref="F74:O74" si="45">SUM(F71:F72)</f>
        <v>77488000</v>
      </c>
      <c r="G74" s="132">
        <f t="shared" si="45"/>
        <v>77488000</v>
      </c>
      <c r="H74" s="131">
        <f t="shared" si="45"/>
        <v>22733000</v>
      </c>
      <c r="I74" s="132">
        <f t="shared" si="45"/>
        <v>20640481</v>
      </c>
      <c r="J74" s="131">
        <f t="shared" si="45"/>
        <v>24431000</v>
      </c>
      <c r="K74" s="132">
        <f t="shared" si="45"/>
        <v>25447157</v>
      </c>
      <c r="L74" s="131">
        <f t="shared" si="45"/>
        <v>18426000</v>
      </c>
      <c r="M74" s="132">
        <f t="shared" si="45"/>
        <v>17718185</v>
      </c>
      <c r="N74" s="131">
        <f t="shared" si="45"/>
        <v>11898000</v>
      </c>
      <c r="O74" s="132">
        <f t="shared" si="45"/>
        <v>13682179</v>
      </c>
      <c r="P74" s="131">
        <f>$H74      +$J74      +$L74      +$N74</f>
        <v>77488000</v>
      </c>
      <c r="Q74" s="132">
        <f>$I74      +$K74      +$M74      +$O74</f>
        <v>77488002</v>
      </c>
      <c r="R74" s="72">
        <f>IF(($L74      =0),0,((($N74      -$L74      )/$L74      )*100))</f>
        <v>-35.42819928362097</v>
      </c>
      <c r="S74" s="73">
        <f>IF(($M74      =0),0,((($O74      -$M74      )/$M74      )*100))</f>
        <v>-22.778890727238711</v>
      </c>
      <c r="T74" s="72">
        <f>IF(($E71      =0),0,(($P71      /$E71      )*100))</f>
        <v>100</v>
      </c>
      <c r="U74" s="76">
        <f>IF($E71   =0,0,($Q71   /$E71 )*100)</f>
        <v>100.0000025810448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106554000</v>
      </c>
      <c r="C75" s="130">
        <f>SUM(C9:C16,C19:C25,C28:C31,C34,C37:C41,C44:C54,C57:C60,C63:C67,C71:C72)</f>
        <v>28851000</v>
      </c>
      <c r="D75" s="130"/>
      <c r="E75" s="130">
        <f>$B75      +$C75      +$D75</f>
        <v>135405000</v>
      </c>
      <c r="F75" s="131">
        <f t="shared" ref="F75:O75" si="46">SUM(F9:F16,F19:F25,F28:F31,F34,F37:F41,F44:F54,F57:F60,F63:F67,F71:F72)</f>
        <v>136630000</v>
      </c>
      <c r="G75" s="132">
        <f t="shared" si="46"/>
        <v>134572000</v>
      </c>
      <c r="H75" s="131">
        <f t="shared" si="46"/>
        <v>28683000</v>
      </c>
      <c r="I75" s="132">
        <f t="shared" si="46"/>
        <v>21598029</v>
      </c>
      <c r="J75" s="131">
        <f t="shared" si="46"/>
        <v>30360000</v>
      </c>
      <c r="K75" s="132">
        <f t="shared" si="46"/>
        <v>29467039</v>
      </c>
      <c r="L75" s="131">
        <f t="shared" si="46"/>
        <v>30709000</v>
      </c>
      <c r="M75" s="132">
        <f t="shared" si="46"/>
        <v>18490834</v>
      </c>
      <c r="N75" s="131">
        <f t="shared" si="46"/>
        <v>12728000</v>
      </c>
      <c r="O75" s="132">
        <f t="shared" si="46"/>
        <v>15236101</v>
      </c>
      <c r="P75" s="131">
        <f>$H75      +$J75      +$L75      +$N75</f>
        <v>102480000</v>
      </c>
      <c r="Q75" s="132">
        <f>$I75      +$K75      +$M75      +$O75</f>
        <v>84792003</v>
      </c>
      <c r="R75" s="72">
        <f>IF(($L75      =0),0,((($N75      -$L75      )/$L75      )*100))</f>
        <v>-58.552867237617633</v>
      </c>
      <c r="S75" s="73">
        <f>IF(($M75      =0),0,((($O75      -$M75      )/$M75      )*100))</f>
        <v>-17.601872365519043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76.152542876675682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63.008651874089708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9eO84mh2j7/xpjdo46E2oymFR0gwGnt9RO27uBFEPxfSUZU8xD7DvfLkHg2mAap9TNb5jkYt3c3UO595MGPv9A==" saltValue="qHD6Sfd+q1G1bMPId7VE0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2400000</v>
      </c>
      <c r="C10" s="118"/>
      <c r="D10" s="118"/>
      <c r="E10" s="118">
        <f t="shared" ref="E10:E17" si="0">$B10      +$C10      +$D10</f>
        <v>2400000</v>
      </c>
      <c r="F10" s="119">
        <v>2400000</v>
      </c>
      <c r="G10" s="120">
        <v>2400000</v>
      </c>
      <c r="H10" s="119">
        <v>1202000</v>
      </c>
      <c r="I10" s="120">
        <v>1202391</v>
      </c>
      <c r="J10" s="119">
        <v>492000</v>
      </c>
      <c r="K10" s="120">
        <v>492354</v>
      </c>
      <c r="L10" s="119">
        <v>171000</v>
      </c>
      <c r="M10" s="120">
        <v>213304</v>
      </c>
      <c r="N10" s="119">
        <v>434000</v>
      </c>
      <c r="O10" s="120">
        <v>491952</v>
      </c>
      <c r="P10" s="119">
        <f t="shared" ref="P10:P17" si="1">$H10      +$J10      +$L10      +$N10</f>
        <v>2299000</v>
      </c>
      <c r="Q10" s="120">
        <f t="shared" ref="Q10:Q17" si="2">$I10      +$K10      +$M10      +$O10</f>
        <v>2400001</v>
      </c>
      <c r="R10" s="59">
        <f t="shared" ref="R10:R17" si="3">IF(($L10      =0),0,((($N10      -$L10      )/$L10      )*100))</f>
        <v>153.80116959064327</v>
      </c>
      <c r="S10" s="60">
        <f t="shared" ref="S10:S17" si="4">IF(($M10      =0),0,((($O10      -$M10      )/$M10      )*100))</f>
        <v>130.63421220417808</v>
      </c>
      <c r="T10" s="59">
        <f t="shared" ref="T10:T17" si="5">IF(($E10      =0),0,(($P10      /$E10      )*100))</f>
        <v>95.791666666666657</v>
      </c>
      <c r="U10" s="61">
        <f t="shared" ref="U10:U17" si="6">IF(($E10      =0),0,(($Q10      /$E10      )*100))</f>
        <v>100.00004166666668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2400000</v>
      </c>
      <c r="C17" s="121">
        <f>SUM(C9:C16)</f>
        <v>0</v>
      </c>
      <c r="D17" s="121"/>
      <c r="E17" s="121">
        <f t="shared" si="0"/>
        <v>2400000</v>
      </c>
      <c r="F17" s="122">
        <f t="shared" ref="F17:O17" si="7">SUM(F9:F16)</f>
        <v>2400000</v>
      </c>
      <c r="G17" s="123">
        <f t="shared" si="7"/>
        <v>2400000</v>
      </c>
      <c r="H17" s="122">
        <f t="shared" si="7"/>
        <v>1202000</v>
      </c>
      <c r="I17" s="123">
        <f t="shared" si="7"/>
        <v>1202391</v>
      </c>
      <c r="J17" s="122">
        <f t="shared" si="7"/>
        <v>492000</v>
      </c>
      <c r="K17" s="123">
        <f t="shared" si="7"/>
        <v>492354</v>
      </c>
      <c r="L17" s="122">
        <f t="shared" si="7"/>
        <v>171000</v>
      </c>
      <c r="M17" s="123">
        <f t="shared" si="7"/>
        <v>213304</v>
      </c>
      <c r="N17" s="122">
        <f t="shared" si="7"/>
        <v>434000</v>
      </c>
      <c r="O17" s="123">
        <f t="shared" si="7"/>
        <v>491952</v>
      </c>
      <c r="P17" s="122">
        <f t="shared" si="1"/>
        <v>2299000</v>
      </c>
      <c r="Q17" s="123">
        <f t="shared" si="2"/>
        <v>2400001</v>
      </c>
      <c r="R17" s="63">
        <f t="shared" si="3"/>
        <v>153.80116959064327</v>
      </c>
      <c r="S17" s="64">
        <f t="shared" si="4"/>
        <v>130.63421220417808</v>
      </c>
      <c r="T17" s="63">
        <f>IF((SUM($E9:$E14))=0,0,(P17/(SUM($E9:$E14))*100))</f>
        <v>95.791666666666657</v>
      </c>
      <c r="U17" s="65">
        <f>IF((SUM($E9:$E14))=0,0,(Q17/(SUM($E9:$E14))*100))</f>
        <v>100.00004166666668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29000000</v>
      </c>
      <c r="D23" s="118"/>
      <c r="E23" s="118">
        <f t="shared" si="8"/>
        <v>29000000</v>
      </c>
      <c r="F23" s="119">
        <v>29000000</v>
      </c>
      <c r="G23" s="120">
        <v>29000000</v>
      </c>
      <c r="H23" s="119"/>
      <c r="I23" s="120">
        <v>7115662</v>
      </c>
      <c r="J23" s="119"/>
      <c r="K23" s="120">
        <v>1710940</v>
      </c>
      <c r="L23" s="119"/>
      <c r="M23" s="120">
        <v>907512</v>
      </c>
      <c r="N23" s="119"/>
      <c r="O23" s="120">
        <v>11096103</v>
      </c>
      <c r="P23" s="119">
        <f t="shared" si="9"/>
        <v>0</v>
      </c>
      <c r="Q23" s="120">
        <f t="shared" si="10"/>
        <v>20830217</v>
      </c>
      <c r="R23" s="59">
        <f t="shared" si="11"/>
        <v>0</v>
      </c>
      <c r="S23" s="60">
        <f t="shared" si="12"/>
        <v>1122.694906513633</v>
      </c>
      <c r="T23" s="59">
        <f t="shared" si="13"/>
        <v>0</v>
      </c>
      <c r="U23" s="61">
        <f t="shared" si="14"/>
        <v>71.828334482758621</v>
      </c>
      <c r="V23" s="119">
        <v>9192000</v>
      </c>
      <c r="W23" s="120">
        <v>9144000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29000000</v>
      </c>
      <c r="D26" s="121"/>
      <c r="E26" s="121">
        <f t="shared" si="8"/>
        <v>29000000</v>
      </c>
      <c r="F26" s="122">
        <f t="shared" ref="F26:O26" si="15">SUM(F19:F25)</f>
        <v>29000000</v>
      </c>
      <c r="G26" s="123">
        <f t="shared" si="15"/>
        <v>29000000</v>
      </c>
      <c r="H26" s="122">
        <f t="shared" si="15"/>
        <v>0</v>
      </c>
      <c r="I26" s="123">
        <f t="shared" si="15"/>
        <v>7115662</v>
      </c>
      <c r="J26" s="122">
        <f t="shared" si="15"/>
        <v>0</v>
      </c>
      <c r="K26" s="123">
        <f t="shared" si="15"/>
        <v>1710940</v>
      </c>
      <c r="L26" s="122">
        <f t="shared" si="15"/>
        <v>0</v>
      </c>
      <c r="M26" s="123">
        <f t="shared" si="15"/>
        <v>907512</v>
      </c>
      <c r="N26" s="122">
        <f t="shared" si="15"/>
        <v>0</v>
      </c>
      <c r="O26" s="123">
        <f t="shared" si="15"/>
        <v>11096103</v>
      </c>
      <c r="P26" s="122">
        <f t="shared" si="9"/>
        <v>0</v>
      </c>
      <c r="Q26" s="123">
        <f t="shared" si="10"/>
        <v>20830217</v>
      </c>
      <c r="R26" s="63">
        <f t="shared" si="11"/>
        <v>0</v>
      </c>
      <c r="S26" s="64">
        <f t="shared" si="12"/>
        <v>1122.694906513633</v>
      </c>
      <c r="T26" s="63">
        <f>IF(($E26-$E21-$E25)   =0,0,($P26   /($E26-$E21-$E25)   )*100)</f>
        <v>0</v>
      </c>
      <c r="U26" s="65">
        <f>IF(($E26-$E21-$E25)   =0,0,($Q26   /($E26-$E21-$E25)   )*100)</f>
        <v>71.828334482758621</v>
      </c>
      <c r="V26" s="122">
        <f>SUM(V19:V25)</f>
        <v>9192000</v>
      </c>
      <c r="W26" s="123">
        <f>SUM(W19:W25)</f>
        <v>9144000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1327000</v>
      </c>
      <c r="C34" s="118"/>
      <c r="D34" s="118"/>
      <c r="E34" s="118">
        <f>$B34      +$C34      +$D34</f>
        <v>1327000</v>
      </c>
      <c r="F34" s="119">
        <v>1327000</v>
      </c>
      <c r="G34" s="120">
        <v>1327000</v>
      </c>
      <c r="H34" s="119">
        <v>90000</v>
      </c>
      <c r="I34" s="120">
        <v>92149</v>
      </c>
      <c r="J34" s="119">
        <v>340000</v>
      </c>
      <c r="K34" s="120">
        <v>344210</v>
      </c>
      <c r="L34" s="119">
        <v>415000</v>
      </c>
      <c r="M34" s="120">
        <v>412475</v>
      </c>
      <c r="N34" s="119">
        <v>482000</v>
      </c>
      <c r="O34" s="120">
        <v>478166</v>
      </c>
      <c r="P34" s="119">
        <f>$H34      +$J34      +$L34      +$N34</f>
        <v>1327000</v>
      </c>
      <c r="Q34" s="120">
        <f>$I34      +$K34      +$M34      +$O34</f>
        <v>1327000</v>
      </c>
      <c r="R34" s="59">
        <f>IF(($L34      =0),0,((($N34      -$L34      )/$L34      )*100))</f>
        <v>16.14457831325301</v>
      </c>
      <c r="S34" s="60">
        <f>IF(($M34      =0),0,((($O34      -$M34      )/$M34      )*100))</f>
        <v>15.926056124613613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1327000</v>
      </c>
      <c r="C35" s="121">
        <f>C34</f>
        <v>0</v>
      </c>
      <c r="D35" s="121"/>
      <c r="E35" s="121">
        <f>$B35      +$C35      +$D35</f>
        <v>1327000</v>
      </c>
      <c r="F35" s="122">
        <f t="shared" ref="F35:O35" si="17">F34</f>
        <v>1327000</v>
      </c>
      <c r="G35" s="123">
        <f t="shared" si="17"/>
        <v>1327000</v>
      </c>
      <c r="H35" s="122">
        <f t="shared" si="17"/>
        <v>90000</v>
      </c>
      <c r="I35" s="123">
        <f t="shared" si="17"/>
        <v>92149</v>
      </c>
      <c r="J35" s="122">
        <f t="shared" si="17"/>
        <v>340000</v>
      </c>
      <c r="K35" s="123">
        <f t="shared" si="17"/>
        <v>344210</v>
      </c>
      <c r="L35" s="122">
        <f t="shared" si="17"/>
        <v>415000</v>
      </c>
      <c r="M35" s="123">
        <f t="shared" si="17"/>
        <v>412475</v>
      </c>
      <c r="N35" s="122">
        <f t="shared" si="17"/>
        <v>482000</v>
      </c>
      <c r="O35" s="123">
        <f t="shared" si="17"/>
        <v>478166</v>
      </c>
      <c r="P35" s="122">
        <f>$H35      +$J35      +$L35      +$N35</f>
        <v>1327000</v>
      </c>
      <c r="Q35" s="123">
        <f>$I35      +$K35      +$M35      +$O35</f>
        <v>1327000</v>
      </c>
      <c r="R35" s="63">
        <f>IF(($L35      =0),0,((($N35      -$L35      )/$L35      )*100))</f>
        <v>16.14457831325301</v>
      </c>
      <c r="S35" s="64">
        <f>IF(($M35      =0),0,((($O35      -$M35      )/$M35      )*100))</f>
        <v>15.926056124613613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7312000</v>
      </c>
      <c r="C37" s="118"/>
      <c r="D37" s="118"/>
      <c r="E37" s="118">
        <f t="shared" ref="E37:E42" si="18">$B37      +$C37      +$D37</f>
        <v>7312000</v>
      </c>
      <c r="F37" s="119">
        <v>7312000</v>
      </c>
      <c r="G37" s="120">
        <v>7312000</v>
      </c>
      <c r="H37" s="119">
        <v>2845000</v>
      </c>
      <c r="I37" s="120">
        <v>3251676</v>
      </c>
      <c r="J37" s="119">
        <v>1177000</v>
      </c>
      <c r="K37" s="120">
        <v>2753024</v>
      </c>
      <c r="L37" s="119">
        <v>885000</v>
      </c>
      <c r="M37" s="120">
        <v>617461</v>
      </c>
      <c r="N37" s="119">
        <v>782000</v>
      </c>
      <c r="O37" s="120">
        <v>689840</v>
      </c>
      <c r="P37" s="119">
        <f t="shared" ref="P37:P42" si="19">$H37      +$J37      +$L37      +$N37</f>
        <v>5689000</v>
      </c>
      <c r="Q37" s="120">
        <f t="shared" ref="Q37:Q42" si="20">$I37      +$K37      +$M37      +$O37</f>
        <v>7312001</v>
      </c>
      <c r="R37" s="59">
        <f t="shared" ref="R37:R42" si="21">IF(($L37      =0),0,((($N37      -$L37      )/$L37      )*100))</f>
        <v>-11.638418079096045</v>
      </c>
      <c r="S37" s="60">
        <f t="shared" ref="S37:S42" si="22">IF(($M37      =0),0,((($O37      -$M37      )/$M37      )*100))</f>
        <v>11.722035885667273</v>
      </c>
      <c r="T37" s="59">
        <f t="shared" ref="T37:T42" si="23">IF(($E37      =0),0,(($P37      /$E37      )*100))</f>
        <v>77.803610503282272</v>
      </c>
      <c r="U37" s="61">
        <f t="shared" ref="U37:U42" si="24">IF(($E37      =0),0,(($Q37      /$E37      )*100))</f>
        <v>100.0000136761488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11322000</v>
      </c>
      <c r="C38" s="118">
        <v>-483000</v>
      </c>
      <c r="D38" s="118"/>
      <c r="E38" s="118">
        <f t="shared" si="18"/>
        <v>10839000</v>
      </c>
      <c r="F38" s="119">
        <v>11322000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18634000</v>
      </c>
      <c r="C42" s="121">
        <f>SUM(C37:C41)</f>
        <v>-483000</v>
      </c>
      <c r="D42" s="121"/>
      <c r="E42" s="121">
        <f t="shared" si="18"/>
        <v>18151000</v>
      </c>
      <c r="F42" s="122">
        <f t="shared" ref="F42:O42" si="25">SUM(F37:F41)</f>
        <v>18634000</v>
      </c>
      <c r="G42" s="123">
        <f t="shared" si="25"/>
        <v>7312000</v>
      </c>
      <c r="H42" s="122">
        <f t="shared" si="25"/>
        <v>2845000</v>
      </c>
      <c r="I42" s="123">
        <f t="shared" si="25"/>
        <v>3251676</v>
      </c>
      <c r="J42" s="122">
        <f t="shared" si="25"/>
        <v>1177000</v>
      </c>
      <c r="K42" s="123">
        <f t="shared" si="25"/>
        <v>2753024</v>
      </c>
      <c r="L42" s="122">
        <f t="shared" si="25"/>
        <v>885000</v>
      </c>
      <c r="M42" s="123">
        <f t="shared" si="25"/>
        <v>617461</v>
      </c>
      <c r="N42" s="122">
        <f t="shared" si="25"/>
        <v>782000</v>
      </c>
      <c r="O42" s="123">
        <f t="shared" si="25"/>
        <v>689840</v>
      </c>
      <c r="P42" s="122">
        <f t="shared" si="19"/>
        <v>5689000</v>
      </c>
      <c r="Q42" s="123">
        <f t="shared" si="20"/>
        <v>7312001</v>
      </c>
      <c r="R42" s="63">
        <f t="shared" si="21"/>
        <v>-11.638418079096045</v>
      </c>
      <c r="S42" s="64">
        <f t="shared" si="22"/>
        <v>11.722035885667273</v>
      </c>
      <c r="T42" s="63">
        <f>IF((+$E37+$E40) =0,0,(P42   /(+$E37+$E40) )*100)</f>
        <v>77.803610503282272</v>
      </c>
      <c r="U42" s="65">
        <f>IF((+$E37+$E40) =0,0,(Q42   /(+$E37+$E40) )*100)</f>
        <v>100.0000136761488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22361000</v>
      </c>
      <c r="C69" s="130">
        <f>SUM(C9:C16,C19:C25,C28:C31,C34,C37:C41,C44:C54,C57:C60,C63:C67)</f>
        <v>28517000</v>
      </c>
      <c r="D69" s="130"/>
      <c r="E69" s="130">
        <f t="shared" si="35"/>
        <v>50878000</v>
      </c>
      <c r="F69" s="131">
        <f t="shared" ref="F69:O69" si="43">SUM(F9:F16,F19:F25,F28:F31,F34,F37:F41,F44:F54,F57:F60,F63:F67)</f>
        <v>51361000</v>
      </c>
      <c r="G69" s="132">
        <f t="shared" si="43"/>
        <v>40039000</v>
      </c>
      <c r="H69" s="131">
        <f t="shared" si="43"/>
        <v>4137000</v>
      </c>
      <c r="I69" s="132">
        <f t="shared" si="43"/>
        <v>11661878</v>
      </c>
      <c r="J69" s="131">
        <f t="shared" si="43"/>
        <v>2009000</v>
      </c>
      <c r="K69" s="132">
        <f t="shared" si="43"/>
        <v>5300528</v>
      </c>
      <c r="L69" s="131">
        <f t="shared" si="43"/>
        <v>1471000</v>
      </c>
      <c r="M69" s="132">
        <f t="shared" si="43"/>
        <v>2150752</v>
      </c>
      <c r="N69" s="131">
        <f t="shared" si="43"/>
        <v>1698000</v>
      </c>
      <c r="O69" s="132">
        <f t="shared" si="43"/>
        <v>12756061</v>
      </c>
      <c r="P69" s="131">
        <f t="shared" si="36"/>
        <v>9315000</v>
      </c>
      <c r="Q69" s="132">
        <f t="shared" si="37"/>
        <v>31869219</v>
      </c>
      <c r="R69" s="72">
        <f t="shared" si="38"/>
        <v>15.431679129843644</v>
      </c>
      <c r="S69" s="73">
        <f t="shared" si="39"/>
        <v>493.09771651961734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23.264816803616473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79.595441944104493</v>
      </c>
      <c r="V69" s="131">
        <f>SUM(V9:V16,V19:V25,V28:V31,V34,V37:V41,V44:V54,V57:V60,V63:V67)</f>
        <v>9192000</v>
      </c>
      <c r="W69" s="132">
        <f>SUM(W9:W16,W19:W25,W28:W31,W34,W37:W41,W44:W54,W57:W60,W63:W67)</f>
        <v>9144000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12875000</v>
      </c>
      <c r="C71" s="118"/>
      <c r="D71" s="118"/>
      <c r="E71" s="118">
        <f>$B71      +$C71      +$D71</f>
        <v>12875000</v>
      </c>
      <c r="F71" s="119">
        <v>12875000</v>
      </c>
      <c r="G71" s="120">
        <v>12875000</v>
      </c>
      <c r="H71" s="119">
        <v>8047000</v>
      </c>
      <c r="I71" s="120">
        <v>8402352</v>
      </c>
      <c r="J71" s="119">
        <v>2326000</v>
      </c>
      <c r="K71" s="120">
        <v>2230196</v>
      </c>
      <c r="L71" s="119">
        <v>784000</v>
      </c>
      <c r="M71" s="120">
        <v>840382</v>
      </c>
      <c r="N71" s="119">
        <v>1718000</v>
      </c>
      <c r="O71" s="120">
        <v>1277679</v>
      </c>
      <c r="P71" s="119">
        <f>$H71      +$J71      +$L71      +$N71</f>
        <v>12875000</v>
      </c>
      <c r="Q71" s="120">
        <f>$I71      +$K71      +$M71      +$O71</f>
        <v>12750609</v>
      </c>
      <c r="R71" s="59">
        <f>IF(($L71      =0),0,((($N71      -$L71      )/$L71      )*100))</f>
        <v>119.13265306122449</v>
      </c>
      <c r="S71" s="60">
        <f>IF(($M71      =0),0,((($O71      -$M71      )/$M71      )*100))</f>
        <v>52.035502902251594</v>
      </c>
      <c r="T71" s="59">
        <f>IF(($E71      =0),0,(($P71      /$E71      )*100))</f>
        <v>100</v>
      </c>
      <c r="U71" s="61">
        <f>IF(($E71      =0),0,(($Q71      /$E71      )*100))</f>
        <v>99.03385631067961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12875000</v>
      </c>
      <c r="C73" s="127">
        <f>SUM(C71:C72)</f>
        <v>0</v>
      </c>
      <c r="D73" s="127"/>
      <c r="E73" s="127">
        <f>$B73      +$C73      +$D73</f>
        <v>12875000</v>
      </c>
      <c r="F73" s="128">
        <f t="shared" ref="F73:O73" si="44">SUM(F71:F72)</f>
        <v>12875000</v>
      </c>
      <c r="G73" s="129">
        <f t="shared" si="44"/>
        <v>12875000</v>
      </c>
      <c r="H73" s="128">
        <f t="shared" si="44"/>
        <v>8047000</v>
      </c>
      <c r="I73" s="129">
        <f t="shared" si="44"/>
        <v>8402352</v>
      </c>
      <c r="J73" s="128">
        <f t="shared" si="44"/>
        <v>2326000</v>
      </c>
      <c r="K73" s="129">
        <f t="shared" si="44"/>
        <v>2230196</v>
      </c>
      <c r="L73" s="128">
        <f t="shared" si="44"/>
        <v>784000</v>
      </c>
      <c r="M73" s="129">
        <f t="shared" si="44"/>
        <v>840382</v>
      </c>
      <c r="N73" s="128">
        <f t="shared" si="44"/>
        <v>1718000</v>
      </c>
      <c r="O73" s="129">
        <f t="shared" si="44"/>
        <v>1277679</v>
      </c>
      <c r="P73" s="128">
        <f>$H73      +$J73      +$L73      +$N73</f>
        <v>12875000</v>
      </c>
      <c r="Q73" s="129">
        <f>$I73      +$K73      +$M73      +$O73</f>
        <v>12750609</v>
      </c>
      <c r="R73" s="68">
        <f>IF(($L73      =0),0,((($N73      -$L73      )/$L73      )*100))</f>
        <v>119.13265306122449</v>
      </c>
      <c r="S73" s="69">
        <f>IF(($M73      =0),0,((($O73      -$M73      )/$M73      )*100))</f>
        <v>52.035502902251594</v>
      </c>
      <c r="T73" s="68">
        <f>IF(($E71      =0),0,(($P71      /$E71      )*100))</f>
        <v>100</v>
      </c>
      <c r="U73" s="70">
        <f>IF($E71   =0,0,($Q71   /$E71 )*100)</f>
        <v>99.03385631067961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12875000</v>
      </c>
      <c r="C74" s="130">
        <f>SUM(C71:C72)</f>
        <v>0</v>
      </c>
      <c r="D74" s="130"/>
      <c r="E74" s="130">
        <f>$B74      +$C74      +$D74</f>
        <v>12875000</v>
      </c>
      <c r="F74" s="131">
        <f t="shared" ref="F74:O74" si="45">SUM(F71:F72)</f>
        <v>12875000</v>
      </c>
      <c r="G74" s="132">
        <f t="shared" si="45"/>
        <v>12875000</v>
      </c>
      <c r="H74" s="131">
        <f t="shared" si="45"/>
        <v>8047000</v>
      </c>
      <c r="I74" s="132">
        <f t="shared" si="45"/>
        <v>8402352</v>
      </c>
      <c r="J74" s="131">
        <f t="shared" si="45"/>
        <v>2326000</v>
      </c>
      <c r="K74" s="132">
        <f t="shared" si="45"/>
        <v>2230196</v>
      </c>
      <c r="L74" s="131">
        <f t="shared" si="45"/>
        <v>784000</v>
      </c>
      <c r="M74" s="132">
        <f t="shared" si="45"/>
        <v>840382</v>
      </c>
      <c r="N74" s="131">
        <f t="shared" si="45"/>
        <v>1718000</v>
      </c>
      <c r="O74" s="132">
        <f t="shared" si="45"/>
        <v>1277679</v>
      </c>
      <c r="P74" s="131">
        <f>$H74      +$J74      +$L74      +$N74</f>
        <v>12875000</v>
      </c>
      <c r="Q74" s="132">
        <f>$I74      +$K74      +$M74      +$O74</f>
        <v>12750609</v>
      </c>
      <c r="R74" s="72">
        <f>IF(($L74      =0),0,((($N74      -$L74      )/$L74      )*100))</f>
        <v>119.13265306122449</v>
      </c>
      <c r="S74" s="73">
        <f>IF(($M74      =0),0,((($O74      -$M74      )/$M74      )*100))</f>
        <v>52.035502902251594</v>
      </c>
      <c r="T74" s="72">
        <f>IF(($E71      =0),0,(($P71      /$E71      )*100))</f>
        <v>100</v>
      </c>
      <c r="U74" s="76">
        <f>IF($E71   =0,0,($Q71   /$E71 )*100)</f>
        <v>99.03385631067961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35236000</v>
      </c>
      <c r="C75" s="130">
        <f>SUM(C9:C16,C19:C25,C28:C31,C34,C37:C41,C44:C54,C57:C60,C63:C67,C71:C72)</f>
        <v>28517000</v>
      </c>
      <c r="D75" s="130"/>
      <c r="E75" s="130">
        <f>$B75      +$C75      +$D75</f>
        <v>63753000</v>
      </c>
      <c r="F75" s="131">
        <f t="shared" ref="F75:O75" si="46">SUM(F9:F16,F19:F25,F28:F31,F34,F37:F41,F44:F54,F57:F60,F63:F67,F71:F72)</f>
        <v>64236000</v>
      </c>
      <c r="G75" s="132">
        <f t="shared" si="46"/>
        <v>52914000</v>
      </c>
      <c r="H75" s="131">
        <f t="shared" si="46"/>
        <v>12184000</v>
      </c>
      <c r="I75" s="132">
        <f t="shared" si="46"/>
        <v>20064230</v>
      </c>
      <c r="J75" s="131">
        <f t="shared" si="46"/>
        <v>4335000</v>
      </c>
      <c r="K75" s="132">
        <f t="shared" si="46"/>
        <v>7530724</v>
      </c>
      <c r="L75" s="131">
        <f t="shared" si="46"/>
        <v>2255000</v>
      </c>
      <c r="M75" s="132">
        <f t="shared" si="46"/>
        <v>2991134</v>
      </c>
      <c r="N75" s="131">
        <f t="shared" si="46"/>
        <v>3416000</v>
      </c>
      <c r="O75" s="132">
        <f t="shared" si="46"/>
        <v>14033740</v>
      </c>
      <c r="P75" s="131">
        <f>$H75      +$J75      +$L75      +$N75</f>
        <v>22190000</v>
      </c>
      <c r="Q75" s="132">
        <f>$I75      +$K75      +$M75      +$O75</f>
        <v>44619828</v>
      </c>
      <c r="R75" s="72">
        <f>IF(($L75      =0),0,((($N75      -$L75      )/$L75      )*100))</f>
        <v>51.485587583148565</v>
      </c>
      <c r="S75" s="73">
        <f>IF(($M75      =0),0,((($O75      -$M75      )/$M75      )*100))</f>
        <v>369.17791045135391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41.935971576520394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84.325184261254122</v>
      </c>
      <c r="V75" s="131">
        <f>SUM(V9:V16,V19:V25,V28:V31,V34,V37:V41,V44:V54,V57:V60,V63:V67,V71:V72)</f>
        <v>9192000</v>
      </c>
      <c r="W75" s="132">
        <f>SUM(W9:W16,W19:W25,W28:W31,W34,W37:W41,W44:W54,W57:W60,W63:W67,W71:W72)</f>
        <v>9144000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u2ismcQUlddS+XZxjLPfbO0BbyOyx0RqY349K/dZQ5UmIf2TNpHGiIsHhkvKHG/9b8BSxr2dPYiNhzJ7+mbc6w==" saltValue="lgzLlzTACKL2PMxJPXRQg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2200000</v>
      </c>
      <c r="C10" s="118"/>
      <c r="D10" s="118"/>
      <c r="E10" s="118">
        <f t="shared" ref="E10:E17" si="0">$B10      +$C10      +$D10</f>
        <v>2200000</v>
      </c>
      <c r="F10" s="119">
        <v>2200000</v>
      </c>
      <c r="G10" s="120">
        <v>2200000</v>
      </c>
      <c r="H10" s="119">
        <v>1443000</v>
      </c>
      <c r="I10" s="120">
        <v>1442753</v>
      </c>
      <c r="J10" s="119">
        <v>52000</v>
      </c>
      <c r="K10" s="120">
        <v>40238</v>
      </c>
      <c r="L10" s="119">
        <v>64000</v>
      </c>
      <c r="M10" s="120">
        <v>48750</v>
      </c>
      <c r="N10" s="119">
        <v>641000</v>
      </c>
      <c r="O10" s="120">
        <v>668260</v>
      </c>
      <c r="P10" s="119">
        <f t="shared" ref="P10:P17" si="1">$H10      +$J10      +$L10      +$N10</f>
        <v>2200000</v>
      </c>
      <c r="Q10" s="120">
        <f t="shared" ref="Q10:Q17" si="2">$I10      +$K10      +$M10      +$O10</f>
        <v>2200001</v>
      </c>
      <c r="R10" s="59">
        <f t="shared" ref="R10:R17" si="3">IF(($L10      =0),0,((($N10      -$L10      )/$L10      )*100))</f>
        <v>901.5625</v>
      </c>
      <c r="S10" s="60">
        <f t="shared" ref="S10:S17" si="4">IF(($M10      =0),0,((($O10      -$M10      )/$M10      )*100))</f>
        <v>1270.7897435897437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100.00004545454546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47000000</v>
      </c>
      <c r="C16" s="118">
        <v>-12000000</v>
      </c>
      <c r="D16" s="118"/>
      <c r="E16" s="118">
        <f t="shared" si="0"/>
        <v>35000000</v>
      </c>
      <c r="F16" s="119">
        <v>35000000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49200000</v>
      </c>
      <c r="C17" s="121">
        <f>SUM(C9:C16)</f>
        <v>-12000000</v>
      </c>
      <c r="D17" s="121"/>
      <c r="E17" s="121">
        <f t="shared" si="0"/>
        <v>37200000</v>
      </c>
      <c r="F17" s="122">
        <f t="shared" ref="F17:O17" si="7">SUM(F9:F16)</f>
        <v>37200000</v>
      </c>
      <c r="G17" s="123">
        <f t="shared" si="7"/>
        <v>2200000</v>
      </c>
      <c r="H17" s="122">
        <f t="shared" si="7"/>
        <v>1443000</v>
      </c>
      <c r="I17" s="123">
        <f t="shared" si="7"/>
        <v>1442753</v>
      </c>
      <c r="J17" s="122">
        <f t="shared" si="7"/>
        <v>52000</v>
      </c>
      <c r="K17" s="123">
        <f t="shared" si="7"/>
        <v>40238</v>
      </c>
      <c r="L17" s="122">
        <f t="shared" si="7"/>
        <v>64000</v>
      </c>
      <c r="M17" s="123">
        <f t="shared" si="7"/>
        <v>48750</v>
      </c>
      <c r="N17" s="122">
        <f t="shared" si="7"/>
        <v>641000</v>
      </c>
      <c r="O17" s="123">
        <f t="shared" si="7"/>
        <v>668260</v>
      </c>
      <c r="P17" s="122">
        <f t="shared" si="1"/>
        <v>2200000</v>
      </c>
      <c r="Q17" s="123">
        <f t="shared" si="2"/>
        <v>2200001</v>
      </c>
      <c r="R17" s="63">
        <f t="shared" si="3"/>
        <v>901.5625</v>
      </c>
      <c r="S17" s="64">
        <f t="shared" si="4"/>
        <v>1270.7897435897437</v>
      </c>
      <c r="T17" s="63">
        <f>IF((SUM($E9:$E14))=0,0,(P17/(SUM($E9:$E14))*100))</f>
        <v>100</v>
      </c>
      <c r="U17" s="65">
        <f>IF((SUM($E9:$E14))=0,0,(Q17/(SUM($E9:$E14))*100))</f>
        <v>100.00004545454546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19145000</v>
      </c>
      <c r="C23" s="118">
        <v>32000000</v>
      </c>
      <c r="D23" s="118"/>
      <c r="E23" s="118">
        <f t="shared" si="8"/>
        <v>51145000</v>
      </c>
      <c r="F23" s="119">
        <v>51145000</v>
      </c>
      <c r="G23" s="120">
        <v>51145000</v>
      </c>
      <c r="H23" s="119">
        <v>80000</v>
      </c>
      <c r="I23" s="120"/>
      <c r="J23" s="119">
        <v>6449000</v>
      </c>
      <c r="K23" s="120"/>
      <c r="L23" s="119">
        <v>1614000</v>
      </c>
      <c r="M23" s="120"/>
      <c r="N23" s="119"/>
      <c r="O23" s="120"/>
      <c r="P23" s="119">
        <f t="shared" si="9"/>
        <v>8143000</v>
      </c>
      <c r="Q23" s="120">
        <f t="shared" si="10"/>
        <v>0</v>
      </c>
      <c r="R23" s="59">
        <f t="shared" si="11"/>
        <v>-100</v>
      </c>
      <c r="S23" s="60">
        <f t="shared" si="12"/>
        <v>0</v>
      </c>
      <c r="T23" s="59">
        <f t="shared" si="13"/>
        <v>15.921399941343239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19145000</v>
      </c>
      <c r="C26" s="121">
        <f>SUM(C19:C25)</f>
        <v>32000000</v>
      </c>
      <c r="D26" s="121"/>
      <c r="E26" s="121">
        <f t="shared" si="8"/>
        <v>51145000</v>
      </c>
      <c r="F26" s="122">
        <f t="shared" ref="F26:O26" si="15">SUM(F19:F25)</f>
        <v>51145000</v>
      </c>
      <c r="G26" s="123">
        <f t="shared" si="15"/>
        <v>51145000</v>
      </c>
      <c r="H26" s="122">
        <f t="shared" si="15"/>
        <v>80000</v>
      </c>
      <c r="I26" s="123">
        <f t="shared" si="15"/>
        <v>0</v>
      </c>
      <c r="J26" s="122">
        <f t="shared" si="15"/>
        <v>6449000</v>
      </c>
      <c r="K26" s="123">
        <f t="shared" si="15"/>
        <v>0</v>
      </c>
      <c r="L26" s="122">
        <f t="shared" si="15"/>
        <v>1614000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8143000</v>
      </c>
      <c r="Q26" s="123">
        <f t="shared" si="10"/>
        <v>0</v>
      </c>
      <c r="R26" s="63">
        <f t="shared" si="11"/>
        <v>-100</v>
      </c>
      <c r="S26" s="64">
        <f t="shared" si="12"/>
        <v>0</v>
      </c>
      <c r="T26" s="63">
        <f>IF(($E26-$E21-$E25)   =0,0,($P26   /($E26-$E21-$E25)   )*100)</f>
        <v>15.921399941343239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1799000</v>
      </c>
      <c r="C34" s="118"/>
      <c r="D34" s="118"/>
      <c r="E34" s="118">
        <f>$B34      +$C34      +$D34</f>
        <v>1799000</v>
      </c>
      <c r="F34" s="119">
        <v>1799000</v>
      </c>
      <c r="G34" s="120">
        <v>1799000</v>
      </c>
      <c r="H34" s="119">
        <v>450000</v>
      </c>
      <c r="I34" s="120">
        <v>1549659</v>
      </c>
      <c r="J34" s="119">
        <v>276000</v>
      </c>
      <c r="K34" s="120">
        <v>1123688</v>
      </c>
      <c r="L34" s="119"/>
      <c r="M34" s="120">
        <v>-874348</v>
      </c>
      <c r="N34" s="119">
        <v>51000</v>
      </c>
      <c r="O34" s="120"/>
      <c r="P34" s="119">
        <f>$H34      +$J34      +$L34      +$N34</f>
        <v>777000</v>
      </c>
      <c r="Q34" s="120">
        <f>$I34      +$K34      +$M34      +$O34</f>
        <v>1798999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43.190661478599225</v>
      </c>
      <c r="U34" s="61">
        <f>IF(($E34      =0),0,(($Q34      /$E34      )*100))</f>
        <v>99.999944413563085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1799000</v>
      </c>
      <c r="C35" s="121">
        <f>C34</f>
        <v>0</v>
      </c>
      <c r="D35" s="121"/>
      <c r="E35" s="121">
        <f>$B35      +$C35      +$D35</f>
        <v>1799000</v>
      </c>
      <c r="F35" s="122">
        <f t="shared" ref="F35:O35" si="17">F34</f>
        <v>1799000</v>
      </c>
      <c r="G35" s="123">
        <f t="shared" si="17"/>
        <v>1799000</v>
      </c>
      <c r="H35" s="122">
        <f t="shared" si="17"/>
        <v>450000</v>
      </c>
      <c r="I35" s="123">
        <f t="shared" si="17"/>
        <v>1549659</v>
      </c>
      <c r="J35" s="122">
        <f t="shared" si="17"/>
        <v>276000</v>
      </c>
      <c r="K35" s="123">
        <f t="shared" si="17"/>
        <v>1123688</v>
      </c>
      <c r="L35" s="122">
        <f t="shared" si="17"/>
        <v>0</v>
      </c>
      <c r="M35" s="123">
        <f t="shared" si="17"/>
        <v>-874348</v>
      </c>
      <c r="N35" s="122">
        <f t="shared" si="17"/>
        <v>51000</v>
      </c>
      <c r="O35" s="123">
        <f t="shared" si="17"/>
        <v>0</v>
      </c>
      <c r="P35" s="122">
        <f>$H35      +$J35      +$L35      +$N35</f>
        <v>777000</v>
      </c>
      <c r="Q35" s="123">
        <f>$I35      +$K35      +$M35      +$O35</f>
        <v>1798999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43.190661478599225</v>
      </c>
      <c r="U35" s="65">
        <f>IF($E35   =0,0,($Q35   /$E35   )*100)</f>
        <v>99.999944413563085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17440000</v>
      </c>
      <c r="C37" s="118"/>
      <c r="D37" s="118"/>
      <c r="E37" s="118">
        <f t="shared" ref="E37:E42" si="18">$B37      +$C37      +$D37</f>
        <v>17440000</v>
      </c>
      <c r="F37" s="119">
        <v>17440000</v>
      </c>
      <c r="G37" s="120">
        <v>17440000</v>
      </c>
      <c r="H37" s="119"/>
      <c r="I37" s="120"/>
      <c r="J37" s="119">
        <v>7143000</v>
      </c>
      <c r="K37" s="120">
        <v>4256252</v>
      </c>
      <c r="L37" s="119">
        <v>4910000</v>
      </c>
      <c r="M37" s="120">
        <v>8031587</v>
      </c>
      <c r="N37" s="119">
        <v>5387000</v>
      </c>
      <c r="O37" s="120">
        <v>4938357</v>
      </c>
      <c r="P37" s="119">
        <f t="shared" ref="P37:P42" si="19">$H37      +$J37      +$L37      +$N37</f>
        <v>17440000</v>
      </c>
      <c r="Q37" s="120">
        <f t="shared" ref="Q37:Q42" si="20">$I37      +$K37      +$M37      +$O37</f>
        <v>17226196</v>
      </c>
      <c r="R37" s="59">
        <f t="shared" ref="R37:R42" si="21">IF(($L37      =0),0,((($N37      -$L37      )/$L37      )*100))</f>
        <v>9.7148676171079433</v>
      </c>
      <c r="S37" s="60">
        <f t="shared" ref="S37:S42" si="22">IF(($M37      =0),0,((($O37      -$M37      )/$M37      )*100))</f>
        <v>-38.513310009590882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98.77405963302752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19622000</v>
      </c>
      <c r="C38" s="118">
        <v>-871000</v>
      </c>
      <c r="D38" s="118"/>
      <c r="E38" s="118">
        <f t="shared" si="18"/>
        <v>18751000</v>
      </c>
      <c r="F38" s="119">
        <v>19622000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37062000</v>
      </c>
      <c r="C42" s="121">
        <f>SUM(C37:C41)</f>
        <v>-871000</v>
      </c>
      <c r="D42" s="121"/>
      <c r="E42" s="121">
        <f t="shared" si="18"/>
        <v>36191000</v>
      </c>
      <c r="F42" s="122">
        <f t="shared" ref="F42:O42" si="25">SUM(F37:F41)</f>
        <v>37062000</v>
      </c>
      <c r="G42" s="123">
        <f t="shared" si="25"/>
        <v>17440000</v>
      </c>
      <c r="H42" s="122">
        <f t="shared" si="25"/>
        <v>0</v>
      </c>
      <c r="I42" s="123">
        <f t="shared" si="25"/>
        <v>0</v>
      </c>
      <c r="J42" s="122">
        <f t="shared" si="25"/>
        <v>7143000</v>
      </c>
      <c r="K42" s="123">
        <f t="shared" si="25"/>
        <v>4256252</v>
      </c>
      <c r="L42" s="122">
        <f t="shared" si="25"/>
        <v>4910000</v>
      </c>
      <c r="M42" s="123">
        <f t="shared" si="25"/>
        <v>8031587</v>
      </c>
      <c r="N42" s="122">
        <f t="shared" si="25"/>
        <v>5387000</v>
      </c>
      <c r="O42" s="123">
        <f t="shared" si="25"/>
        <v>4938357</v>
      </c>
      <c r="P42" s="122">
        <f t="shared" si="19"/>
        <v>17440000</v>
      </c>
      <c r="Q42" s="123">
        <f t="shared" si="20"/>
        <v>17226196</v>
      </c>
      <c r="R42" s="63">
        <f t="shared" si="21"/>
        <v>9.7148676171079433</v>
      </c>
      <c r="S42" s="64">
        <f t="shared" si="22"/>
        <v>-38.513310009590882</v>
      </c>
      <c r="T42" s="63">
        <f>IF((+$E37+$E40) =0,0,(P42   /(+$E37+$E40) )*100)</f>
        <v>100</v>
      </c>
      <c r="U42" s="65">
        <f>IF((+$E37+$E40) =0,0,(Q42   /(+$E37+$E40) )*100)</f>
        <v>98.77405963302752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107206000</v>
      </c>
      <c r="C69" s="130">
        <f>SUM(C9:C16,C19:C25,C28:C31,C34,C37:C41,C44:C54,C57:C60,C63:C67)</f>
        <v>19129000</v>
      </c>
      <c r="D69" s="130"/>
      <c r="E69" s="130">
        <f t="shared" si="35"/>
        <v>126335000</v>
      </c>
      <c r="F69" s="131">
        <f t="shared" ref="F69:O69" si="43">SUM(F9:F16,F19:F25,F28:F31,F34,F37:F41,F44:F54,F57:F60,F63:F67)</f>
        <v>127206000</v>
      </c>
      <c r="G69" s="132">
        <f t="shared" si="43"/>
        <v>72584000</v>
      </c>
      <c r="H69" s="131">
        <f t="shared" si="43"/>
        <v>1973000</v>
      </c>
      <c r="I69" s="132">
        <f t="shared" si="43"/>
        <v>2992412</v>
      </c>
      <c r="J69" s="131">
        <f t="shared" si="43"/>
        <v>13920000</v>
      </c>
      <c r="K69" s="132">
        <f t="shared" si="43"/>
        <v>5420178</v>
      </c>
      <c r="L69" s="131">
        <f t="shared" si="43"/>
        <v>6588000</v>
      </c>
      <c r="M69" s="132">
        <f t="shared" si="43"/>
        <v>7205989</v>
      </c>
      <c r="N69" s="131">
        <f t="shared" si="43"/>
        <v>6079000</v>
      </c>
      <c r="O69" s="132">
        <f t="shared" si="43"/>
        <v>5606617</v>
      </c>
      <c r="P69" s="131">
        <f t="shared" si="36"/>
        <v>28560000</v>
      </c>
      <c r="Q69" s="132">
        <f t="shared" si="37"/>
        <v>21225196</v>
      </c>
      <c r="R69" s="72">
        <f t="shared" si="38"/>
        <v>-7.7261687917425617</v>
      </c>
      <c r="S69" s="73">
        <f t="shared" si="39"/>
        <v>-22.195038044049191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39.347514603769426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29.242251735919762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39723000</v>
      </c>
      <c r="C71" s="118"/>
      <c r="D71" s="118"/>
      <c r="E71" s="118">
        <f>$B71      +$C71      +$D71</f>
        <v>39723000</v>
      </c>
      <c r="F71" s="119">
        <v>39723000</v>
      </c>
      <c r="G71" s="120">
        <v>39723000</v>
      </c>
      <c r="H71" s="119">
        <v>8512000</v>
      </c>
      <c r="I71" s="120">
        <v>9846667</v>
      </c>
      <c r="J71" s="119">
        <v>16102000</v>
      </c>
      <c r="K71" s="120">
        <v>5781839</v>
      </c>
      <c r="L71" s="119">
        <v>8359000</v>
      </c>
      <c r="M71" s="120">
        <v>18044456</v>
      </c>
      <c r="N71" s="119">
        <v>6240000</v>
      </c>
      <c r="O71" s="120">
        <v>5862000</v>
      </c>
      <c r="P71" s="119">
        <f>$H71      +$J71      +$L71      +$N71</f>
        <v>39213000</v>
      </c>
      <c r="Q71" s="120">
        <f>$I71      +$K71      +$M71      +$O71</f>
        <v>39534962</v>
      </c>
      <c r="R71" s="59">
        <f>IF(($L71      =0),0,((($N71      -$L71      )/$L71      )*100))</f>
        <v>-25.34992223950233</v>
      </c>
      <c r="S71" s="60">
        <f>IF(($M71      =0),0,((($O71      -$M71      )/$M71      )*100))</f>
        <v>-67.513567602148825</v>
      </c>
      <c r="T71" s="59">
        <f>IF(($E71      =0),0,(($P71      /$E71      )*100))</f>
        <v>98.716109055207312</v>
      </c>
      <c r="U71" s="61">
        <f>IF(($E71      =0),0,(($Q71      /$E71      )*100))</f>
        <v>99.52662689122171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39723000</v>
      </c>
      <c r="C73" s="127">
        <f>SUM(C71:C72)</f>
        <v>0</v>
      </c>
      <c r="D73" s="127"/>
      <c r="E73" s="127">
        <f>$B73      +$C73      +$D73</f>
        <v>39723000</v>
      </c>
      <c r="F73" s="128">
        <f t="shared" ref="F73:O73" si="44">SUM(F71:F72)</f>
        <v>39723000</v>
      </c>
      <c r="G73" s="129">
        <f t="shared" si="44"/>
        <v>39723000</v>
      </c>
      <c r="H73" s="128">
        <f t="shared" si="44"/>
        <v>8512000</v>
      </c>
      <c r="I73" s="129">
        <f t="shared" si="44"/>
        <v>9846667</v>
      </c>
      <c r="J73" s="128">
        <f t="shared" si="44"/>
        <v>16102000</v>
      </c>
      <c r="K73" s="129">
        <f t="shared" si="44"/>
        <v>5781839</v>
      </c>
      <c r="L73" s="128">
        <f t="shared" si="44"/>
        <v>8359000</v>
      </c>
      <c r="M73" s="129">
        <f t="shared" si="44"/>
        <v>18044456</v>
      </c>
      <c r="N73" s="128">
        <f t="shared" si="44"/>
        <v>6240000</v>
      </c>
      <c r="O73" s="129">
        <f t="shared" si="44"/>
        <v>5862000</v>
      </c>
      <c r="P73" s="128">
        <f>$H73      +$J73      +$L73      +$N73</f>
        <v>39213000</v>
      </c>
      <c r="Q73" s="129">
        <f>$I73      +$K73      +$M73      +$O73</f>
        <v>39534962</v>
      </c>
      <c r="R73" s="68">
        <f>IF(($L73      =0),0,((($N73      -$L73      )/$L73      )*100))</f>
        <v>-25.34992223950233</v>
      </c>
      <c r="S73" s="69">
        <f>IF(($M73      =0),0,((($O73      -$M73      )/$M73      )*100))</f>
        <v>-67.513567602148825</v>
      </c>
      <c r="T73" s="68">
        <f>IF(($E71      =0),0,(($P71      /$E71      )*100))</f>
        <v>98.716109055207312</v>
      </c>
      <c r="U73" s="70">
        <f>IF($E71   =0,0,($Q71   /$E71 )*100)</f>
        <v>99.52662689122171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39723000</v>
      </c>
      <c r="C74" s="130">
        <f>SUM(C71:C72)</f>
        <v>0</v>
      </c>
      <c r="D74" s="130"/>
      <c r="E74" s="130">
        <f>$B74      +$C74      +$D74</f>
        <v>39723000</v>
      </c>
      <c r="F74" s="131">
        <f t="shared" ref="F74:O74" si="45">SUM(F71:F72)</f>
        <v>39723000</v>
      </c>
      <c r="G74" s="132">
        <f t="shared" si="45"/>
        <v>39723000</v>
      </c>
      <c r="H74" s="131">
        <f t="shared" si="45"/>
        <v>8512000</v>
      </c>
      <c r="I74" s="132">
        <f t="shared" si="45"/>
        <v>9846667</v>
      </c>
      <c r="J74" s="131">
        <f t="shared" si="45"/>
        <v>16102000</v>
      </c>
      <c r="K74" s="132">
        <f t="shared" si="45"/>
        <v>5781839</v>
      </c>
      <c r="L74" s="131">
        <f t="shared" si="45"/>
        <v>8359000</v>
      </c>
      <c r="M74" s="132">
        <f t="shared" si="45"/>
        <v>18044456</v>
      </c>
      <c r="N74" s="131">
        <f t="shared" si="45"/>
        <v>6240000</v>
      </c>
      <c r="O74" s="132">
        <f t="shared" si="45"/>
        <v>5862000</v>
      </c>
      <c r="P74" s="131">
        <f>$H74      +$J74      +$L74      +$N74</f>
        <v>39213000</v>
      </c>
      <c r="Q74" s="132">
        <f>$I74      +$K74      +$M74      +$O74</f>
        <v>39534962</v>
      </c>
      <c r="R74" s="72">
        <f>IF(($L74      =0),0,((($N74      -$L74      )/$L74      )*100))</f>
        <v>-25.34992223950233</v>
      </c>
      <c r="S74" s="73">
        <f>IF(($M74      =0),0,((($O74      -$M74      )/$M74      )*100))</f>
        <v>-67.513567602148825</v>
      </c>
      <c r="T74" s="72">
        <f>IF(($E71      =0),0,(($P71      /$E71      )*100))</f>
        <v>98.716109055207312</v>
      </c>
      <c r="U74" s="76">
        <f>IF($E71   =0,0,($Q71   /$E71 )*100)</f>
        <v>99.52662689122171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146929000</v>
      </c>
      <c r="C75" s="130">
        <f>SUM(C9:C16,C19:C25,C28:C31,C34,C37:C41,C44:C54,C57:C60,C63:C67,C71:C72)</f>
        <v>19129000</v>
      </c>
      <c r="D75" s="130"/>
      <c r="E75" s="130">
        <f>$B75      +$C75      +$D75</f>
        <v>166058000</v>
      </c>
      <c r="F75" s="131">
        <f t="shared" ref="F75:O75" si="46">SUM(F9:F16,F19:F25,F28:F31,F34,F37:F41,F44:F54,F57:F60,F63:F67,F71:F72)</f>
        <v>166929000</v>
      </c>
      <c r="G75" s="132">
        <f t="shared" si="46"/>
        <v>112307000</v>
      </c>
      <c r="H75" s="131">
        <f t="shared" si="46"/>
        <v>10485000</v>
      </c>
      <c r="I75" s="132">
        <f t="shared" si="46"/>
        <v>12839079</v>
      </c>
      <c r="J75" s="131">
        <f t="shared" si="46"/>
        <v>30022000</v>
      </c>
      <c r="K75" s="132">
        <f t="shared" si="46"/>
        <v>11202017</v>
      </c>
      <c r="L75" s="131">
        <f t="shared" si="46"/>
        <v>14947000</v>
      </c>
      <c r="M75" s="132">
        <f t="shared" si="46"/>
        <v>25250445</v>
      </c>
      <c r="N75" s="131">
        <f t="shared" si="46"/>
        <v>12319000</v>
      </c>
      <c r="O75" s="132">
        <f t="shared" si="46"/>
        <v>11468617</v>
      </c>
      <c r="P75" s="131">
        <f>$H75      +$J75      +$L75      +$N75</f>
        <v>67773000</v>
      </c>
      <c r="Q75" s="132">
        <f>$I75      +$K75      +$M75      +$O75</f>
        <v>60760158</v>
      </c>
      <c r="R75" s="72">
        <f>IF(($L75      =0),0,((($N75      -$L75      )/$L75      )*100))</f>
        <v>-17.582123503044087</v>
      </c>
      <c r="S75" s="73">
        <f>IF(($M75      =0),0,((($O75      -$M75      )/$M75      )*100))</f>
        <v>-54.580535115321723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60.346193914893995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54.101844052463335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+Z9FfvRDNI3LnWWr9KcNqCkz40Ll27+r4PRXCpTmMi5xwMYosNZ0xbWGMrRubU8Vuoh5IZ7dFOLZFKCKA77jA==" saltValue="G5ic7iPrjChgPt94swugU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297000</v>
      </c>
      <c r="I10" s="120">
        <v>186208</v>
      </c>
      <c r="J10" s="119">
        <v>452000</v>
      </c>
      <c r="K10" s="120">
        <v>1348787</v>
      </c>
      <c r="L10" s="119">
        <v>142000</v>
      </c>
      <c r="M10" s="120">
        <v>162623</v>
      </c>
      <c r="N10" s="119">
        <v>1303000</v>
      </c>
      <c r="O10" s="120">
        <v>1302382</v>
      </c>
      <c r="P10" s="119">
        <f t="shared" ref="P10:P17" si="1">$H10      +$J10      +$L10      +$N10</f>
        <v>2194000</v>
      </c>
      <c r="Q10" s="120">
        <f t="shared" ref="Q10:Q17" si="2">$I10      +$K10      +$M10      +$O10</f>
        <v>3000000</v>
      </c>
      <c r="R10" s="59">
        <f t="shared" ref="R10:R17" si="3">IF(($L10      =0),0,((($N10      -$L10      )/$L10      )*100))</f>
        <v>817.60563380281701</v>
      </c>
      <c r="S10" s="60">
        <f t="shared" ref="S10:S17" si="4">IF(($M10      =0),0,((($O10      -$M10      )/$M10      )*100))</f>
        <v>700.85965699808753</v>
      </c>
      <c r="T10" s="59">
        <f t="shared" ref="T10:T17" si="5">IF(($E10      =0),0,(($P10      /$E10      )*100))</f>
        <v>73.133333333333326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297000</v>
      </c>
      <c r="I17" s="123">
        <f t="shared" si="7"/>
        <v>186208</v>
      </c>
      <c r="J17" s="122">
        <f t="shared" si="7"/>
        <v>452000</v>
      </c>
      <c r="K17" s="123">
        <f t="shared" si="7"/>
        <v>1348787</v>
      </c>
      <c r="L17" s="122">
        <f t="shared" si="7"/>
        <v>142000</v>
      </c>
      <c r="M17" s="123">
        <f t="shared" si="7"/>
        <v>162623</v>
      </c>
      <c r="N17" s="122">
        <f t="shared" si="7"/>
        <v>1303000</v>
      </c>
      <c r="O17" s="123">
        <f t="shared" si="7"/>
        <v>1302382</v>
      </c>
      <c r="P17" s="122">
        <f t="shared" si="1"/>
        <v>2194000</v>
      </c>
      <c r="Q17" s="123">
        <f t="shared" si="2"/>
        <v>3000000</v>
      </c>
      <c r="R17" s="63">
        <f t="shared" si="3"/>
        <v>817.60563380281701</v>
      </c>
      <c r="S17" s="64">
        <f t="shared" si="4"/>
        <v>700.85965699808753</v>
      </c>
      <c r="T17" s="63">
        <f>IF((SUM($E9:$E14))=0,0,(P17/(SUM($E9:$E14))*100))</f>
        <v>73.133333333333326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15256000</v>
      </c>
      <c r="C23" s="118">
        <v>30200000</v>
      </c>
      <c r="D23" s="118"/>
      <c r="E23" s="118">
        <f t="shared" si="8"/>
        <v>45456000</v>
      </c>
      <c r="F23" s="119">
        <v>45456000</v>
      </c>
      <c r="G23" s="120">
        <v>45456000</v>
      </c>
      <c r="H23" s="119">
        <v>4448000</v>
      </c>
      <c r="I23" s="120">
        <v>4569726</v>
      </c>
      <c r="J23" s="119">
        <v>3208000</v>
      </c>
      <c r="K23" s="120">
        <v>4680606</v>
      </c>
      <c r="L23" s="119">
        <v>5316000</v>
      </c>
      <c r="M23" s="120">
        <v>6162642</v>
      </c>
      <c r="N23" s="119">
        <v>38000</v>
      </c>
      <c r="O23" s="120">
        <v>1814505</v>
      </c>
      <c r="P23" s="119">
        <f t="shared" si="9"/>
        <v>13010000</v>
      </c>
      <c r="Q23" s="120">
        <f t="shared" si="10"/>
        <v>17227479</v>
      </c>
      <c r="R23" s="59">
        <f t="shared" si="11"/>
        <v>-99.285176824680207</v>
      </c>
      <c r="S23" s="60">
        <f t="shared" si="12"/>
        <v>-70.556378254651179</v>
      </c>
      <c r="T23" s="59">
        <f t="shared" si="13"/>
        <v>28.621084125307988</v>
      </c>
      <c r="U23" s="61">
        <f t="shared" si="14"/>
        <v>37.899241024287221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15256000</v>
      </c>
      <c r="C26" s="121">
        <f>SUM(C19:C25)</f>
        <v>30200000</v>
      </c>
      <c r="D26" s="121"/>
      <c r="E26" s="121">
        <f t="shared" si="8"/>
        <v>45456000</v>
      </c>
      <c r="F26" s="122">
        <f t="shared" ref="F26:O26" si="15">SUM(F19:F25)</f>
        <v>45456000</v>
      </c>
      <c r="G26" s="123">
        <f t="shared" si="15"/>
        <v>45456000</v>
      </c>
      <c r="H26" s="122">
        <f t="shared" si="15"/>
        <v>4448000</v>
      </c>
      <c r="I26" s="123">
        <f t="shared" si="15"/>
        <v>4569726</v>
      </c>
      <c r="J26" s="122">
        <f t="shared" si="15"/>
        <v>3208000</v>
      </c>
      <c r="K26" s="123">
        <f t="shared" si="15"/>
        <v>4680606</v>
      </c>
      <c r="L26" s="122">
        <f t="shared" si="15"/>
        <v>5316000</v>
      </c>
      <c r="M26" s="123">
        <f t="shared" si="15"/>
        <v>6162642</v>
      </c>
      <c r="N26" s="122">
        <f t="shared" si="15"/>
        <v>38000</v>
      </c>
      <c r="O26" s="123">
        <f t="shared" si="15"/>
        <v>1814505</v>
      </c>
      <c r="P26" s="122">
        <f t="shared" si="9"/>
        <v>13010000</v>
      </c>
      <c r="Q26" s="123">
        <f t="shared" si="10"/>
        <v>17227479</v>
      </c>
      <c r="R26" s="63">
        <f t="shared" si="11"/>
        <v>-99.285176824680207</v>
      </c>
      <c r="S26" s="64">
        <f t="shared" si="12"/>
        <v>-70.556378254651179</v>
      </c>
      <c r="T26" s="63">
        <f>IF(($E26-$E21-$E25)   =0,0,($P26   /($E26-$E21-$E25)   )*100)</f>
        <v>28.621084125307988</v>
      </c>
      <c r="U26" s="65">
        <f>IF(($E26-$E21-$E25)   =0,0,($Q26   /($E26-$E21-$E25)   )*100)</f>
        <v>37.899241024287221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1616000</v>
      </c>
      <c r="C34" s="118"/>
      <c r="D34" s="118"/>
      <c r="E34" s="118">
        <f>$B34      +$C34      +$D34</f>
        <v>1616000</v>
      </c>
      <c r="F34" s="119">
        <v>1616000</v>
      </c>
      <c r="G34" s="120">
        <v>1616000</v>
      </c>
      <c r="H34" s="119">
        <v>404000</v>
      </c>
      <c r="I34" s="120">
        <v>415274</v>
      </c>
      <c r="J34" s="119">
        <v>397000</v>
      </c>
      <c r="K34" s="120">
        <v>396825</v>
      </c>
      <c r="L34" s="119">
        <v>569000</v>
      </c>
      <c r="M34" s="120">
        <v>568825</v>
      </c>
      <c r="N34" s="119">
        <v>234000</v>
      </c>
      <c r="O34" s="120">
        <v>235075</v>
      </c>
      <c r="P34" s="119">
        <f>$H34      +$J34      +$L34      +$N34</f>
        <v>1604000</v>
      </c>
      <c r="Q34" s="120">
        <f>$I34      +$K34      +$M34      +$O34</f>
        <v>1615999</v>
      </c>
      <c r="R34" s="59">
        <f>IF(($L34      =0),0,((($N34      -$L34      )/$L34      )*100))</f>
        <v>-58.87521968365553</v>
      </c>
      <c r="S34" s="60">
        <f>IF(($M34      =0),0,((($O34      -$M34      )/$M34      )*100))</f>
        <v>-58.673581505735505</v>
      </c>
      <c r="T34" s="59">
        <f>IF(($E34      =0),0,(($P34      /$E34      )*100))</f>
        <v>99.257425742574256</v>
      </c>
      <c r="U34" s="61">
        <f>IF(($E34      =0),0,(($Q34      /$E34      )*100))</f>
        <v>99.999938118811883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1616000</v>
      </c>
      <c r="C35" s="121">
        <f>C34</f>
        <v>0</v>
      </c>
      <c r="D35" s="121"/>
      <c r="E35" s="121">
        <f>$B35      +$C35      +$D35</f>
        <v>1616000</v>
      </c>
      <c r="F35" s="122">
        <f t="shared" ref="F35:O35" si="17">F34</f>
        <v>1616000</v>
      </c>
      <c r="G35" s="123">
        <f t="shared" si="17"/>
        <v>1616000</v>
      </c>
      <c r="H35" s="122">
        <f t="shared" si="17"/>
        <v>404000</v>
      </c>
      <c r="I35" s="123">
        <f t="shared" si="17"/>
        <v>415274</v>
      </c>
      <c r="J35" s="122">
        <f t="shared" si="17"/>
        <v>397000</v>
      </c>
      <c r="K35" s="123">
        <f t="shared" si="17"/>
        <v>396825</v>
      </c>
      <c r="L35" s="122">
        <f t="shared" si="17"/>
        <v>569000</v>
      </c>
      <c r="M35" s="123">
        <f t="shared" si="17"/>
        <v>568825</v>
      </c>
      <c r="N35" s="122">
        <f t="shared" si="17"/>
        <v>234000</v>
      </c>
      <c r="O35" s="123">
        <f t="shared" si="17"/>
        <v>235075</v>
      </c>
      <c r="P35" s="122">
        <f>$H35      +$J35      +$L35      +$N35</f>
        <v>1604000</v>
      </c>
      <c r="Q35" s="123">
        <f>$I35      +$K35      +$M35      +$O35</f>
        <v>1615999</v>
      </c>
      <c r="R35" s="63">
        <f>IF(($L35      =0),0,((($N35      -$L35      )/$L35      )*100))</f>
        <v>-58.87521968365553</v>
      </c>
      <c r="S35" s="64">
        <f>IF(($M35      =0),0,((($O35      -$M35      )/$M35      )*100))</f>
        <v>-58.673581505735505</v>
      </c>
      <c r="T35" s="63">
        <f>IF($E35   =0,0,($P35   /$E35   )*100)</f>
        <v>99.257425742574256</v>
      </c>
      <c r="U35" s="65">
        <f>IF($E35   =0,0,($Q35   /$E35   )*100)</f>
        <v>99.999938118811883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12297000</v>
      </c>
      <c r="C37" s="118"/>
      <c r="D37" s="118"/>
      <c r="E37" s="118">
        <f t="shared" ref="E37:E42" si="18">$B37      +$C37      +$D37</f>
        <v>12297000</v>
      </c>
      <c r="F37" s="119">
        <v>12297000</v>
      </c>
      <c r="G37" s="120">
        <v>12297000</v>
      </c>
      <c r="H37" s="119">
        <v>1922000</v>
      </c>
      <c r="I37" s="120">
        <v>1437821</v>
      </c>
      <c r="J37" s="119">
        <v>3079000</v>
      </c>
      <c r="K37" s="120">
        <v>3675771</v>
      </c>
      <c r="L37" s="119">
        <v>2420000</v>
      </c>
      <c r="M37" s="120">
        <v>4111594</v>
      </c>
      <c r="N37" s="119">
        <v>1658000</v>
      </c>
      <c r="O37" s="120">
        <v>1057670</v>
      </c>
      <c r="P37" s="119">
        <f t="shared" ref="P37:P42" si="19">$H37      +$J37      +$L37      +$N37</f>
        <v>9079000</v>
      </c>
      <c r="Q37" s="120">
        <f t="shared" ref="Q37:Q42" si="20">$I37      +$K37      +$M37      +$O37</f>
        <v>10282856</v>
      </c>
      <c r="R37" s="59">
        <f t="shared" ref="R37:R42" si="21">IF(($L37      =0),0,((($N37      -$L37      )/$L37      )*100))</f>
        <v>-31.487603305785122</v>
      </c>
      <c r="S37" s="60">
        <f t="shared" ref="S37:S42" si="22">IF(($M37      =0),0,((($O37      -$M37      )/$M37      )*100))</f>
        <v>-74.275913429195583</v>
      </c>
      <c r="T37" s="59">
        <f t="shared" ref="T37:T42" si="23">IF(($E37      =0),0,(($P37      /$E37      )*100))</f>
        <v>73.831015694884925</v>
      </c>
      <c r="U37" s="61">
        <f t="shared" ref="U37:U42" si="24">IF(($E37      =0),0,(($Q37      /$E37      )*100))</f>
        <v>83.620850613970887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9660000</v>
      </c>
      <c r="C38" s="118">
        <v>-676000</v>
      </c>
      <c r="D38" s="118"/>
      <c r="E38" s="118">
        <f t="shared" si="18"/>
        <v>8984000</v>
      </c>
      <c r="F38" s="119">
        <v>9660000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3000000</v>
      </c>
      <c r="H40" s="119"/>
      <c r="I40" s="120">
        <v>1677815</v>
      </c>
      <c r="J40" s="119">
        <v>1194000</v>
      </c>
      <c r="K40" s="120">
        <v>316185</v>
      </c>
      <c r="L40" s="119">
        <v>1748000</v>
      </c>
      <c r="M40" s="120">
        <v>948500</v>
      </c>
      <c r="N40" s="119"/>
      <c r="O40" s="120">
        <v>57500</v>
      </c>
      <c r="P40" s="119">
        <f t="shared" si="19"/>
        <v>2942000</v>
      </c>
      <c r="Q40" s="120">
        <f t="shared" si="20"/>
        <v>3000000</v>
      </c>
      <c r="R40" s="59">
        <f t="shared" si="21"/>
        <v>-100</v>
      </c>
      <c r="S40" s="60">
        <f t="shared" si="22"/>
        <v>-93.937796520822346</v>
      </c>
      <c r="T40" s="59">
        <f t="shared" si="23"/>
        <v>98.066666666666663</v>
      </c>
      <c r="U40" s="61">
        <f t="shared" si="24"/>
        <v>100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24957000</v>
      </c>
      <c r="C42" s="121">
        <f>SUM(C37:C41)</f>
        <v>-676000</v>
      </c>
      <c r="D42" s="121"/>
      <c r="E42" s="121">
        <f t="shared" si="18"/>
        <v>24281000</v>
      </c>
      <c r="F42" s="122">
        <f t="shared" ref="F42:O42" si="25">SUM(F37:F41)</f>
        <v>24957000</v>
      </c>
      <c r="G42" s="123">
        <f t="shared" si="25"/>
        <v>15297000</v>
      </c>
      <c r="H42" s="122">
        <f t="shared" si="25"/>
        <v>1922000</v>
      </c>
      <c r="I42" s="123">
        <f t="shared" si="25"/>
        <v>3115636</v>
      </c>
      <c r="J42" s="122">
        <f t="shared" si="25"/>
        <v>4273000</v>
      </c>
      <c r="K42" s="123">
        <f t="shared" si="25"/>
        <v>3991956</v>
      </c>
      <c r="L42" s="122">
        <f t="shared" si="25"/>
        <v>4168000</v>
      </c>
      <c r="M42" s="123">
        <f t="shared" si="25"/>
        <v>5060094</v>
      </c>
      <c r="N42" s="122">
        <f t="shared" si="25"/>
        <v>1658000</v>
      </c>
      <c r="O42" s="123">
        <f t="shared" si="25"/>
        <v>1115170</v>
      </c>
      <c r="P42" s="122">
        <f t="shared" si="19"/>
        <v>12021000</v>
      </c>
      <c r="Q42" s="123">
        <f t="shared" si="20"/>
        <v>13282856</v>
      </c>
      <c r="R42" s="63">
        <f t="shared" si="21"/>
        <v>-60.22072936660269</v>
      </c>
      <c r="S42" s="64">
        <f t="shared" si="22"/>
        <v>-77.961476604980064</v>
      </c>
      <c r="T42" s="63">
        <f>IF((+$E37+$E40) =0,0,(P42   /(+$E37+$E40) )*100)</f>
        <v>78.584036085506952</v>
      </c>
      <c r="U42" s="65">
        <f>IF((+$E37+$E40) =0,0,(Q42   /(+$E37+$E40) )*100)</f>
        <v>86.833078381381966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44829000</v>
      </c>
      <c r="C69" s="130">
        <f>SUM(C9:C16,C19:C25,C28:C31,C34,C37:C41,C44:C54,C57:C60,C63:C67)</f>
        <v>29524000</v>
      </c>
      <c r="D69" s="130"/>
      <c r="E69" s="130">
        <f t="shared" si="35"/>
        <v>74353000</v>
      </c>
      <c r="F69" s="131">
        <f t="shared" ref="F69:O69" si="43">SUM(F9:F16,F19:F25,F28:F31,F34,F37:F41,F44:F54,F57:F60,F63:F67)</f>
        <v>75029000</v>
      </c>
      <c r="G69" s="132">
        <f t="shared" si="43"/>
        <v>65369000</v>
      </c>
      <c r="H69" s="131">
        <f t="shared" si="43"/>
        <v>7071000</v>
      </c>
      <c r="I69" s="132">
        <f t="shared" si="43"/>
        <v>8286844</v>
      </c>
      <c r="J69" s="131">
        <f t="shared" si="43"/>
        <v>8330000</v>
      </c>
      <c r="K69" s="132">
        <f t="shared" si="43"/>
        <v>10418174</v>
      </c>
      <c r="L69" s="131">
        <f t="shared" si="43"/>
        <v>10195000</v>
      </c>
      <c r="M69" s="132">
        <f t="shared" si="43"/>
        <v>11954184</v>
      </c>
      <c r="N69" s="131">
        <f t="shared" si="43"/>
        <v>3233000</v>
      </c>
      <c r="O69" s="132">
        <f t="shared" si="43"/>
        <v>4467132</v>
      </c>
      <c r="P69" s="131">
        <f t="shared" si="36"/>
        <v>28829000</v>
      </c>
      <c r="Q69" s="132">
        <f t="shared" si="37"/>
        <v>35126334</v>
      </c>
      <c r="R69" s="72">
        <f t="shared" si="38"/>
        <v>-68.288376655223146</v>
      </c>
      <c r="S69" s="73">
        <f t="shared" si="39"/>
        <v>-62.631226020947985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44.101944346708684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53.735461763221103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37021000</v>
      </c>
      <c r="C71" s="118"/>
      <c r="D71" s="118"/>
      <c r="E71" s="118">
        <f>$B71      +$C71      +$D71</f>
        <v>37021000</v>
      </c>
      <c r="F71" s="119">
        <v>37021000</v>
      </c>
      <c r="G71" s="120">
        <v>37021000</v>
      </c>
      <c r="H71" s="119">
        <v>12433000</v>
      </c>
      <c r="I71" s="120">
        <v>12447277</v>
      </c>
      <c r="J71" s="119">
        <v>11768000</v>
      </c>
      <c r="K71" s="120">
        <v>11962887</v>
      </c>
      <c r="L71" s="119">
        <v>7399000</v>
      </c>
      <c r="M71" s="120">
        <v>11010045</v>
      </c>
      <c r="N71" s="119">
        <v>5119000</v>
      </c>
      <c r="O71" s="120">
        <v>4097550</v>
      </c>
      <c r="P71" s="119">
        <f>$H71      +$J71      +$L71      +$N71</f>
        <v>36719000</v>
      </c>
      <c r="Q71" s="120">
        <f>$I71      +$K71      +$M71      +$O71</f>
        <v>39517759</v>
      </c>
      <c r="R71" s="59">
        <f>IF(($L71      =0),0,((($N71      -$L71      )/$L71      )*100))</f>
        <v>-30.814974996621164</v>
      </c>
      <c r="S71" s="60">
        <f>IF(($M71      =0),0,((($O71      -$M71      )/$M71      )*100))</f>
        <v>-62.783530857503308</v>
      </c>
      <c r="T71" s="59">
        <f>IF(($E71      =0),0,(($P71      /$E71      )*100))</f>
        <v>99.18424677885524</v>
      </c>
      <c r="U71" s="61">
        <f>IF(($E71      =0),0,(($Q71      /$E71      )*100))</f>
        <v>106.74416952540452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37021000</v>
      </c>
      <c r="C73" s="127">
        <f>SUM(C71:C72)</f>
        <v>0</v>
      </c>
      <c r="D73" s="127"/>
      <c r="E73" s="127">
        <f>$B73      +$C73      +$D73</f>
        <v>37021000</v>
      </c>
      <c r="F73" s="128">
        <f t="shared" ref="F73:O73" si="44">SUM(F71:F72)</f>
        <v>37021000</v>
      </c>
      <c r="G73" s="129">
        <f t="shared" si="44"/>
        <v>37021000</v>
      </c>
      <c r="H73" s="128">
        <f t="shared" si="44"/>
        <v>12433000</v>
      </c>
      <c r="I73" s="129">
        <f t="shared" si="44"/>
        <v>12447277</v>
      </c>
      <c r="J73" s="128">
        <f t="shared" si="44"/>
        <v>11768000</v>
      </c>
      <c r="K73" s="129">
        <f t="shared" si="44"/>
        <v>11962887</v>
      </c>
      <c r="L73" s="128">
        <f t="shared" si="44"/>
        <v>7399000</v>
      </c>
      <c r="M73" s="129">
        <f t="shared" si="44"/>
        <v>11010045</v>
      </c>
      <c r="N73" s="128">
        <f t="shared" si="44"/>
        <v>5119000</v>
      </c>
      <c r="O73" s="129">
        <f t="shared" si="44"/>
        <v>4097550</v>
      </c>
      <c r="P73" s="128">
        <f>$H73      +$J73      +$L73      +$N73</f>
        <v>36719000</v>
      </c>
      <c r="Q73" s="129">
        <f>$I73      +$K73      +$M73      +$O73</f>
        <v>39517759</v>
      </c>
      <c r="R73" s="68">
        <f>IF(($L73      =0),0,((($N73      -$L73      )/$L73      )*100))</f>
        <v>-30.814974996621164</v>
      </c>
      <c r="S73" s="69">
        <f>IF(($M73      =0),0,((($O73      -$M73      )/$M73      )*100))</f>
        <v>-62.783530857503308</v>
      </c>
      <c r="T73" s="68">
        <f>IF(($E71      =0),0,(($P71      /$E71      )*100))</f>
        <v>99.18424677885524</v>
      </c>
      <c r="U73" s="70">
        <f>IF($E71   =0,0,($Q71   /$E71 )*100)</f>
        <v>106.74416952540452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37021000</v>
      </c>
      <c r="C74" s="130">
        <f>SUM(C71:C72)</f>
        <v>0</v>
      </c>
      <c r="D74" s="130"/>
      <c r="E74" s="130">
        <f>$B74      +$C74      +$D74</f>
        <v>37021000</v>
      </c>
      <c r="F74" s="131">
        <f t="shared" ref="F74:O74" si="45">SUM(F71:F72)</f>
        <v>37021000</v>
      </c>
      <c r="G74" s="132">
        <f t="shared" si="45"/>
        <v>37021000</v>
      </c>
      <c r="H74" s="131">
        <f t="shared" si="45"/>
        <v>12433000</v>
      </c>
      <c r="I74" s="132">
        <f t="shared" si="45"/>
        <v>12447277</v>
      </c>
      <c r="J74" s="131">
        <f t="shared" si="45"/>
        <v>11768000</v>
      </c>
      <c r="K74" s="132">
        <f t="shared" si="45"/>
        <v>11962887</v>
      </c>
      <c r="L74" s="131">
        <f t="shared" si="45"/>
        <v>7399000</v>
      </c>
      <c r="M74" s="132">
        <f t="shared" si="45"/>
        <v>11010045</v>
      </c>
      <c r="N74" s="131">
        <f t="shared" si="45"/>
        <v>5119000</v>
      </c>
      <c r="O74" s="132">
        <f t="shared" si="45"/>
        <v>4097550</v>
      </c>
      <c r="P74" s="131">
        <f>$H74      +$J74      +$L74      +$N74</f>
        <v>36719000</v>
      </c>
      <c r="Q74" s="132">
        <f>$I74      +$K74      +$M74      +$O74</f>
        <v>39517759</v>
      </c>
      <c r="R74" s="72">
        <f>IF(($L74      =0),0,((($N74      -$L74      )/$L74      )*100))</f>
        <v>-30.814974996621164</v>
      </c>
      <c r="S74" s="73">
        <f>IF(($M74      =0),0,((($O74      -$M74      )/$M74      )*100))</f>
        <v>-62.783530857503308</v>
      </c>
      <c r="T74" s="72">
        <f>IF(($E71      =0),0,(($P71      /$E71      )*100))</f>
        <v>99.18424677885524</v>
      </c>
      <c r="U74" s="76">
        <f>IF($E71   =0,0,($Q71   /$E71 )*100)</f>
        <v>106.74416952540452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81850000</v>
      </c>
      <c r="C75" s="130">
        <f>SUM(C9:C16,C19:C25,C28:C31,C34,C37:C41,C44:C54,C57:C60,C63:C67,C71:C72)</f>
        <v>29524000</v>
      </c>
      <c r="D75" s="130"/>
      <c r="E75" s="130">
        <f>$B75      +$C75      +$D75</f>
        <v>111374000</v>
      </c>
      <c r="F75" s="131">
        <f t="shared" ref="F75:O75" si="46">SUM(F9:F16,F19:F25,F28:F31,F34,F37:F41,F44:F54,F57:F60,F63:F67,F71:F72)</f>
        <v>112050000</v>
      </c>
      <c r="G75" s="132">
        <f t="shared" si="46"/>
        <v>102390000</v>
      </c>
      <c r="H75" s="131">
        <f t="shared" si="46"/>
        <v>19504000</v>
      </c>
      <c r="I75" s="132">
        <f t="shared" si="46"/>
        <v>20734121</v>
      </c>
      <c r="J75" s="131">
        <f t="shared" si="46"/>
        <v>20098000</v>
      </c>
      <c r="K75" s="132">
        <f t="shared" si="46"/>
        <v>22381061</v>
      </c>
      <c r="L75" s="131">
        <f t="shared" si="46"/>
        <v>17594000</v>
      </c>
      <c r="M75" s="132">
        <f t="shared" si="46"/>
        <v>22964229</v>
      </c>
      <c r="N75" s="131">
        <f t="shared" si="46"/>
        <v>8352000</v>
      </c>
      <c r="O75" s="132">
        <f t="shared" si="46"/>
        <v>8564682</v>
      </c>
      <c r="P75" s="131">
        <f>$H75      +$J75      +$L75      +$N75</f>
        <v>65548000</v>
      </c>
      <c r="Q75" s="132">
        <f>$I75      +$K75      +$M75      +$O75</f>
        <v>74644093</v>
      </c>
      <c r="R75" s="72">
        <f>IF(($L75      =0),0,((($N75      -$L75      )/$L75      )*100))</f>
        <v>-52.529271342503122</v>
      </c>
      <c r="S75" s="73">
        <f>IF(($M75      =0),0,((($O75      -$M75      )/$M75      )*100))</f>
        <v>-62.704247549525824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64.017970504932123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72.901741380994238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zMur3oegYFGfRvHcq2wMFcgoa5FS0wNJEHmyr6mWV/3HD+efjHhEwC2nhRJf90zdDx0eQPi+MWeFPSw8RYmXYA==" saltValue="flcj0kjBeP5N6MJxERZe5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359000</v>
      </c>
      <c r="I10" s="120">
        <v>404541</v>
      </c>
      <c r="J10" s="119">
        <v>1254000</v>
      </c>
      <c r="K10" s="120">
        <v>1253623</v>
      </c>
      <c r="L10" s="119">
        <v>92000</v>
      </c>
      <c r="M10" s="120">
        <v>91426</v>
      </c>
      <c r="N10" s="119">
        <v>980000</v>
      </c>
      <c r="O10" s="120">
        <v>860275</v>
      </c>
      <c r="P10" s="119">
        <f t="shared" ref="P10:P17" si="1">$H10      +$J10      +$L10      +$N10</f>
        <v>2685000</v>
      </c>
      <c r="Q10" s="120">
        <f t="shared" ref="Q10:Q17" si="2">$I10      +$K10      +$M10      +$O10</f>
        <v>2609865</v>
      </c>
      <c r="R10" s="59">
        <f t="shared" ref="R10:R17" si="3">IF(($L10      =0),0,((($N10      -$L10      )/$L10      )*100))</f>
        <v>965.21739130434787</v>
      </c>
      <c r="S10" s="60">
        <f t="shared" ref="S10:S17" si="4">IF(($M10      =0),0,((($O10      -$M10      )/$M10      )*100))</f>
        <v>840.95224553190565</v>
      </c>
      <c r="T10" s="59">
        <f t="shared" ref="T10:T17" si="5">IF(($E10      =0),0,(($P10      /$E10      )*100))</f>
        <v>95.892857142857153</v>
      </c>
      <c r="U10" s="61">
        <f t="shared" ref="U10:U17" si="6">IF(($E10      =0),0,(($Q10      /$E10      )*100))</f>
        <v>93.20946428571429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47000000</v>
      </c>
      <c r="C16" s="118">
        <v>-17000000</v>
      </c>
      <c r="D16" s="118"/>
      <c r="E16" s="118">
        <f t="shared" si="0"/>
        <v>30000000</v>
      </c>
      <c r="F16" s="119">
        <v>30000000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49800000</v>
      </c>
      <c r="C17" s="121">
        <f>SUM(C9:C16)</f>
        <v>-17000000</v>
      </c>
      <c r="D17" s="121"/>
      <c r="E17" s="121">
        <f t="shared" si="0"/>
        <v>32800000</v>
      </c>
      <c r="F17" s="122">
        <f t="shared" ref="F17:O17" si="7">SUM(F9:F16)</f>
        <v>32800000</v>
      </c>
      <c r="G17" s="123">
        <f t="shared" si="7"/>
        <v>2800000</v>
      </c>
      <c r="H17" s="122">
        <f t="shared" si="7"/>
        <v>359000</v>
      </c>
      <c r="I17" s="123">
        <f t="shared" si="7"/>
        <v>404541</v>
      </c>
      <c r="J17" s="122">
        <f t="shared" si="7"/>
        <v>1254000</v>
      </c>
      <c r="K17" s="123">
        <f t="shared" si="7"/>
        <v>1253623</v>
      </c>
      <c r="L17" s="122">
        <f t="shared" si="7"/>
        <v>92000</v>
      </c>
      <c r="M17" s="123">
        <f t="shared" si="7"/>
        <v>91426</v>
      </c>
      <c r="N17" s="122">
        <f t="shared" si="7"/>
        <v>980000</v>
      </c>
      <c r="O17" s="123">
        <f t="shared" si="7"/>
        <v>860275</v>
      </c>
      <c r="P17" s="122">
        <f t="shared" si="1"/>
        <v>2685000</v>
      </c>
      <c r="Q17" s="123">
        <f t="shared" si="2"/>
        <v>2609865</v>
      </c>
      <c r="R17" s="63">
        <f t="shared" si="3"/>
        <v>965.21739130434787</v>
      </c>
      <c r="S17" s="64">
        <f t="shared" si="4"/>
        <v>840.95224553190565</v>
      </c>
      <c r="T17" s="63">
        <f>IF((SUM($E9:$E14))=0,0,(P17/(SUM($E9:$E14))*100))</f>
        <v>95.892857142857153</v>
      </c>
      <c r="U17" s="65">
        <f>IF((SUM($E9:$E14))=0,0,(Q17/(SUM($E9:$E14))*100))</f>
        <v>93.20946428571429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8000000</v>
      </c>
      <c r="C22" s="118"/>
      <c r="D22" s="118"/>
      <c r="E22" s="118">
        <f t="shared" si="8"/>
        <v>8000000</v>
      </c>
      <c r="F22" s="119">
        <v>8000000</v>
      </c>
      <c r="G22" s="120">
        <v>8000000</v>
      </c>
      <c r="H22" s="119"/>
      <c r="I22" s="120"/>
      <c r="J22" s="119"/>
      <c r="K22" s="120"/>
      <c r="L22" s="119"/>
      <c r="M22" s="120"/>
      <c r="N22" s="119">
        <v>1555000</v>
      </c>
      <c r="O22" s="120"/>
      <c r="P22" s="119">
        <f t="shared" si="9"/>
        <v>1555000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19.4375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27416000</v>
      </c>
      <c r="C23" s="118">
        <v>32680000</v>
      </c>
      <c r="D23" s="118"/>
      <c r="E23" s="118">
        <f t="shared" si="8"/>
        <v>60096000</v>
      </c>
      <c r="F23" s="119">
        <v>60096000</v>
      </c>
      <c r="G23" s="120">
        <v>60096000</v>
      </c>
      <c r="H23" s="119"/>
      <c r="I23" s="120">
        <v>5318069</v>
      </c>
      <c r="J23" s="119">
        <v>13510000</v>
      </c>
      <c r="K23" s="120">
        <v>18182297</v>
      </c>
      <c r="L23" s="119">
        <v>1889000</v>
      </c>
      <c r="M23" s="120">
        <v>1373648</v>
      </c>
      <c r="N23" s="119"/>
      <c r="O23" s="120">
        <v>29939774</v>
      </c>
      <c r="P23" s="119">
        <f t="shared" si="9"/>
        <v>15399000</v>
      </c>
      <c r="Q23" s="120">
        <f t="shared" si="10"/>
        <v>54813788</v>
      </c>
      <c r="R23" s="59">
        <f t="shared" si="11"/>
        <v>-100</v>
      </c>
      <c r="S23" s="60">
        <f t="shared" si="12"/>
        <v>2079.5812318730855</v>
      </c>
      <c r="T23" s="59">
        <f t="shared" si="13"/>
        <v>25.624001597444092</v>
      </c>
      <c r="U23" s="61">
        <f t="shared" si="14"/>
        <v>91.210376730564434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35416000</v>
      </c>
      <c r="C26" s="121">
        <f>SUM(C19:C25)</f>
        <v>32680000</v>
      </c>
      <c r="D26" s="121"/>
      <c r="E26" s="121">
        <f t="shared" si="8"/>
        <v>68096000</v>
      </c>
      <c r="F26" s="122">
        <f t="shared" ref="F26:O26" si="15">SUM(F19:F25)</f>
        <v>68096000</v>
      </c>
      <c r="G26" s="123">
        <f t="shared" si="15"/>
        <v>68096000</v>
      </c>
      <c r="H26" s="122">
        <f t="shared" si="15"/>
        <v>0</v>
      </c>
      <c r="I26" s="123">
        <f t="shared" si="15"/>
        <v>5318069</v>
      </c>
      <c r="J26" s="122">
        <f t="shared" si="15"/>
        <v>13510000</v>
      </c>
      <c r="K26" s="123">
        <f t="shared" si="15"/>
        <v>18182297</v>
      </c>
      <c r="L26" s="122">
        <f t="shared" si="15"/>
        <v>1889000</v>
      </c>
      <c r="M26" s="123">
        <f t="shared" si="15"/>
        <v>1373648</v>
      </c>
      <c r="N26" s="122">
        <f t="shared" si="15"/>
        <v>1555000</v>
      </c>
      <c r="O26" s="123">
        <f t="shared" si="15"/>
        <v>29939774</v>
      </c>
      <c r="P26" s="122">
        <f t="shared" si="9"/>
        <v>16954000</v>
      </c>
      <c r="Q26" s="123">
        <f t="shared" si="10"/>
        <v>54813788</v>
      </c>
      <c r="R26" s="63">
        <f t="shared" si="11"/>
        <v>-17.681312863949181</v>
      </c>
      <c r="S26" s="64">
        <f t="shared" si="12"/>
        <v>2079.5812318730855</v>
      </c>
      <c r="T26" s="63">
        <f>IF(($E26-$E21-$E25)   =0,0,($P26   /($E26-$E21-$E25)   )*100)</f>
        <v>24.897203947368421</v>
      </c>
      <c r="U26" s="65">
        <f>IF(($E26-$E21-$E25)   =0,0,($Q26   /($E26-$E21-$E25)   )*100)</f>
        <v>80.494871945488725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3002000</v>
      </c>
      <c r="C34" s="118"/>
      <c r="D34" s="118"/>
      <c r="E34" s="118">
        <f>$B34      +$C34      +$D34</f>
        <v>3002000</v>
      </c>
      <c r="F34" s="119">
        <v>3002000</v>
      </c>
      <c r="G34" s="120">
        <v>3002000</v>
      </c>
      <c r="H34" s="119">
        <v>682000</v>
      </c>
      <c r="I34" s="120">
        <v>905852</v>
      </c>
      <c r="J34" s="119">
        <v>837000</v>
      </c>
      <c r="K34" s="120">
        <v>883810</v>
      </c>
      <c r="L34" s="119">
        <v>839000</v>
      </c>
      <c r="M34" s="120">
        <v>580674</v>
      </c>
      <c r="N34" s="119">
        <v>644000</v>
      </c>
      <c r="O34" s="120">
        <v>383601</v>
      </c>
      <c r="P34" s="119">
        <f>$H34      +$J34      +$L34      +$N34</f>
        <v>3002000</v>
      </c>
      <c r="Q34" s="120">
        <f>$I34      +$K34      +$M34      +$O34</f>
        <v>2753937</v>
      </c>
      <c r="R34" s="59">
        <f>IF(($L34      =0),0,((($N34      -$L34      )/$L34      )*100))</f>
        <v>-23.241954707985698</v>
      </c>
      <c r="S34" s="60">
        <f>IF(($M34      =0),0,((($O34      -$M34      )/$M34      )*100))</f>
        <v>-33.938664379669142</v>
      </c>
      <c r="T34" s="59">
        <f>IF(($E34      =0),0,(($P34      /$E34      )*100))</f>
        <v>100</v>
      </c>
      <c r="U34" s="61">
        <f>IF(($E34      =0),0,(($Q34      /$E34      )*100))</f>
        <v>91.73674217188541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3002000</v>
      </c>
      <c r="C35" s="121">
        <f>C34</f>
        <v>0</v>
      </c>
      <c r="D35" s="121"/>
      <c r="E35" s="121">
        <f>$B35      +$C35      +$D35</f>
        <v>3002000</v>
      </c>
      <c r="F35" s="122">
        <f t="shared" ref="F35:O35" si="17">F34</f>
        <v>3002000</v>
      </c>
      <c r="G35" s="123">
        <f t="shared" si="17"/>
        <v>3002000</v>
      </c>
      <c r="H35" s="122">
        <f t="shared" si="17"/>
        <v>682000</v>
      </c>
      <c r="I35" s="123">
        <f t="shared" si="17"/>
        <v>905852</v>
      </c>
      <c r="J35" s="122">
        <f t="shared" si="17"/>
        <v>837000</v>
      </c>
      <c r="K35" s="123">
        <f t="shared" si="17"/>
        <v>883810</v>
      </c>
      <c r="L35" s="122">
        <f t="shared" si="17"/>
        <v>839000</v>
      </c>
      <c r="M35" s="123">
        <f t="shared" si="17"/>
        <v>580674</v>
      </c>
      <c r="N35" s="122">
        <f t="shared" si="17"/>
        <v>644000</v>
      </c>
      <c r="O35" s="123">
        <f t="shared" si="17"/>
        <v>383601</v>
      </c>
      <c r="P35" s="122">
        <f>$H35      +$J35      +$L35      +$N35</f>
        <v>3002000</v>
      </c>
      <c r="Q35" s="123">
        <f>$I35      +$K35      +$M35      +$O35</f>
        <v>2753937</v>
      </c>
      <c r="R35" s="63">
        <f>IF(($L35      =0),0,((($N35      -$L35      )/$L35      )*100))</f>
        <v>-23.241954707985698</v>
      </c>
      <c r="S35" s="64">
        <f>IF(($M35      =0),0,((($O35      -$M35      )/$M35      )*100))</f>
        <v>-33.938664379669142</v>
      </c>
      <c r="T35" s="63">
        <f>IF($E35   =0,0,($P35   /$E35   )*100)</f>
        <v>100</v>
      </c>
      <c r="U35" s="65">
        <f>IF($E35   =0,0,($Q35   /$E35   )*100)</f>
        <v>91.73674217188541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3129000</v>
      </c>
      <c r="C37" s="118"/>
      <c r="D37" s="118"/>
      <c r="E37" s="118">
        <f t="shared" ref="E37:E42" si="18">$B37      +$C37      +$D37</f>
        <v>3129000</v>
      </c>
      <c r="F37" s="119">
        <v>3129000</v>
      </c>
      <c r="G37" s="120">
        <v>3129000</v>
      </c>
      <c r="H37" s="119"/>
      <c r="I37" s="120"/>
      <c r="J37" s="119">
        <v>1406000</v>
      </c>
      <c r="K37" s="120">
        <v>1206900</v>
      </c>
      <c r="L37" s="119">
        <v>1647000</v>
      </c>
      <c r="M37" s="120">
        <v>447443</v>
      </c>
      <c r="N37" s="119">
        <v>76000</v>
      </c>
      <c r="O37" s="120">
        <v>1474657</v>
      </c>
      <c r="P37" s="119">
        <f t="shared" ref="P37:P42" si="19">$H37      +$J37      +$L37      +$N37</f>
        <v>3129000</v>
      </c>
      <c r="Q37" s="120">
        <f t="shared" ref="Q37:Q42" si="20">$I37      +$K37      +$M37      +$O37</f>
        <v>3129000</v>
      </c>
      <c r="R37" s="59">
        <f t="shared" ref="R37:R42" si="21">IF(($L37      =0),0,((($N37      -$L37      )/$L37      )*100))</f>
        <v>-95.38554948391014</v>
      </c>
      <c r="S37" s="60">
        <f t="shared" ref="S37:S42" si="22">IF(($M37      =0),0,((($O37      -$M37      )/$M37      )*100))</f>
        <v>229.57426979525883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23980000</v>
      </c>
      <c r="C38" s="118">
        <v>-578000</v>
      </c>
      <c r="D38" s="118"/>
      <c r="E38" s="118">
        <f t="shared" si="18"/>
        <v>23402000</v>
      </c>
      <c r="F38" s="119">
        <v>23980000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27109000</v>
      </c>
      <c r="C42" s="121">
        <f>SUM(C37:C41)</f>
        <v>-578000</v>
      </c>
      <c r="D42" s="121"/>
      <c r="E42" s="121">
        <f t="shared" si="18"/>
        <v>26531000</v>
      </c>
      <c r="F42" s="122">
        <f t="shared" ref="F42:O42" si="25">SUM(F37:F41)</f>
        <v>27109000</v>
      </c>
      <c r="G42" s="123">
        <f t="shared" si="25"/>
        <v>3129000</v>
      </c>
      <c r="H42" s="122">
        <f t="shared" si="25"/>
        <v>0</v>
      </c>
      <c r="I42" s="123">
        <f t="shared" si="25"/>
        <v>0</v>
      </c>
      <c r="J42" s="122">
        <f t="shared" si="25"/>
        <v>1406000</v>
      </c>
      <c r="K42" s="123">
        <f t="shared" si="25"/>
        <v>1206900</v>
      </c>
      <c r="L42" s="122">
        <f t="shared" si="25"/>
        <v>1647000</v>
      </c>
      <c r="M42" s="123">
        <f t="shared" si="25"/>
        <v>447443</v>
      </c>
      <c r="N42" s="122">
        <f t="shared" si="25"/>
        <v>76000</v>
      </c>
      <c r="O42" s="123">
        <f t="shared" si="25"/>
        <v>1474657</v>
      </c>
      <c r="P42" s="122">
        <f t="shared" si="19"/>
        <v>3129000</v>
      </c>
      <c r="Q42" s="123">
        <f t="shared" si="20"/>
        <v>3129000</v>
      </c>
      <c r="R42" s="63">
        <f t="shared" si="21"/>
        <v>-95.38554948391014</v>
      </c>
      <c r="S42" s="64">
        <f t="shared" si="22"/>
        <v>229.57426979525883</v>
      </c>
      <c r="T42" s="63">
        <f>IF((+$E37+$E40) =0,0,(P42   /(+$E37+$E40) )*100)</f>
        <v>100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115327000</v>
      </c>
      <c r="C69" s="130">
        <f>SUM(C9:C16,C19:C25,C28:C31,C34,C37:C41,C44:C54,C57:C60,C63:C67)</f>
        <v>15102000</v>
      </c>
      <c r="D69" s="130"/>
      <c r="E69" s="130">
        <f t="shared" si="35"/>
        <v>130429000</v>
      </c>
      <c r="F69" s="131">
        <f t="shared" ref="F69:O69" si="43">SUM(F9:F16,F19:F25,F28:F31,F34,F37:F41,F44:F54,F57:F60,F63:F67)</f>
        <v>131007000</v>
      </c>
      <c r="G69" s="132">
        <f t="shared" si="43"/>
        <v>77027000</v>
      </c>
      <c r="H69" s="131">
        <f t="shared" si="43"/>
        <v>1041000</v>
      </c>
      <c r="I69" s="132">
        <f t="shared" si="43"/>
        <v>6628462</v>
      </c>
      <c r="J69" s="131">
        <f t="shared" si="43"/>
        <v>17007000</v>
      </c>
      <c r="K69" s="132">
        <f t="shared" si="43"/>
        <v>21526630</v>
      </c>
      <c r="L69" s="131">
        <f t="shared" si="43"/>
        <v>4467000</v>
      </c>
      <c r="M69" s="132">
        <f t="shared" si="43"/>
        <v>2493191</v>
      </c>
      <c r="N69" s="131">
        <f t="shared" si="43"/>
        <v>3255000</v>
      </c>
      <c r="O69" s="132">
        <f t="shared" si="43"/>
        <v>32658307</v>
      </c>
      <c r="P69" s="131">
        <f t="shared" si="36"/>
        <v>25770000</v>
      </c>
      <c r="Q69" s="132">
        <f t="shared" si="37"/>
        <v>63306590</v>
      </c>
      <c r="R69" s="72">
        <f t="shared" si="38"/>
        <v>-27.132303559435861</v>
      </c>
      <c r="S69" s="73">
        <f t="shared" si="39"/>
        <v>1209.8999234314579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33.45580121256183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82.187531644747949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48097000</v>
      </c>
      <c r="C71" s="118"/>
      <c r="D71" s="118"/>
      <c r="E71" s="118">
        <f>$B71      +$C71      +$D71</f>
        <v>48097000</v>
      </c>
      <c r="F71" s="119">
        <v>48097000</v>
      </c>
      <c r="G71" s="120">
        <v>48097000</v>
      </c>
      <c r="H71" s="119">
        <v>27089000</v>
      </c>
      <c r="I71" s="120">
        <v>15434983</v>
      </c>
      <c r="J71" s="119">
        <v>7333000</v>
      </c>
      <c r="K71" s="120">
        <v>18337987</v>
      </c>
      <c r="L71" s="119">
        <v>6328000</v>
      </c>
      <c r="M71" s="120">
        <v>3859089</v>
      </c>
      <c r="N71" s="119">
        <v>5751000</v>
      </c>
      <c r="O71" s="120">
        <v>5568123</v>
      </c>
      <c r="P71" s="119">
        <f>$H71      +$J71      +$L71      +$N71</f>
        <v>46501000</v>
      </c>
      <c r="Q71" s="120">
        <f>$I71      +$K71      +$M71      +$O71</f>
        <v>43200182</v>
      </c>
      <c r="R71" s="59">
        <f>IF(($L71      =0),0,((($N71      -$L71      )/$L71      )*100))</f>
        <v>-9.1182048040455133</v>
      </c>
      <c r="S71" s="60">
        <f>IF(($M71      =0),0,((($O71      -$M71      )/$M71      )*100))</f>
        <v>44.285944169725035</v>
      </c>
      <c r="T71" s="59">
        <f>IF(($E71      =0),0,(($P71      /$E71      )*100))</f>
        <v>96.68170571969145</v>
      </c>
      <c r="U71" s="61">
        <f>IF(($E71      =0),0,(($Q71      /$E71      )*100))</f>
        <v>89.81887019980455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48097000</v>
      </c>
      <c r="C73" s="127">
        <f>SUM(C71:C72)</f>
        <v>0</v>
      </c>
      <c r="D73" s="127"/>
      <c r="E73" s="127">
        <f>$B73      +$C73      +$D73</f>
        <v>48097000</v>
      </c>
      <c r="F73" s="128">
        <f t="shared" ref="F73:O73" si="44">SUM(F71:F72)</f>
        <v>48097000</v>
      </c>
      <c r="G73" s="129">
        <f t="shared" si="44"/>
        <v>48097000</v>
      </c>
      <c r="H73" s="128">
        <f t="shared" si="44"/>
        <v>27089000</v>
      </c>
      <c r="I73" s="129">
        <f t="shared" si="44"/>
        <v>15434983</v>
      </c>
      <c r="J73" s="128">
        <f t="shared" si="44"/>
        <v>7333000</v>
      </c>
      <c r="K73" s="129">
        <f t="shared" si="44"/>
        <v>18337987</v>
      </c>
      <c r="L73" s="128">
        <f t="shared" si="44"/>
        <v>6328000</v>
      </c>
      <c r="M73" s="129">
        <f t="shared" si="44"/>
        <v>3859089</v>
      </c>
      <c r="N73" s="128">
        <f t="shared" si="44"/>
        <v>5751000</v>
      </c>
      <c r="O73" s="129">
        <f t="shared" si="44"/>
        <v>5568123</v>
      </c>
      <c r="P73" s="128">
        <f>$H73      +$J73      +$L73      +$N73</f>
        <v>46501000</v>
      </c>
      <c r="Q73" s="129">
        <f>$I73      +$K73      +$M73      +$O73</f>
        <v>43200182</v>
      </c>
      <c r="R73" s="68">
        <f>IF(($L73      =0),0,((($N73      -$L73      )/$L73      )*100))</f>
        <v>-9.1182048040455133</v>
      </c>
      <c r="S73" s="69">
        <f>IF(($M73      =0),0,((($O73      -$M73      )/$M73      )*100))</f>
        <v>44.285944169725035</v>
      </c>
      <c r="T73" s="68">
        <f>IF(($E71      =0),0,(($P71      /$E71      )*100))</f>
        <v>96.68170571969145</v>
      </c>
      <c r="U73" s="70">
        <f>IF($E71   =0,0,($Q71   /$E71 )*100)</f>
        <v>89.81887019980455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48097000</v>
      </c>
      <c r="C74" s="130">
        <f>SUM(C71:C72)</f>
        <v>0</v>
      </c>
      <c r="D74" s="130"/>
      <c r="E74" s="130">
        <f>$B74      +$C74      +$D74</f>
        <v>48097000</v>
      </c>
      <c r="F74" s="131">
        <f t="shared" ref="F74:O74" si="45">SUM(F71:F72)</f>
        <v>48097000</v>
      </c>
      <c r="G74" s="132">
        <f t="shared" si="45"/>
        <v>48097000</v>
      </c>
      <c r="H74" s="131">
        <f t="shared" si="45"/>
        <v>27089000</v>
      </c>
      <c r="I74" s="132">
        <f t="shared" si="45"/>
        <v>15434983</v>
      </c>
      <c r="J74" s="131">
        <f t="shared" si="45"/>
        <v>7333000</v>
      </c>
      <c r="K74" s="132">
        <f t="shared" si="45"/>
        <v>18337987</v>
      </c>
      <c r="L74" s="131">
        <f t="shared" si="45"/>
        <v>6328000</v>
      </c>
      <c r="M74" s="132">
        <f t="shared" si="45"/>
        <v>3859089</v>
      </c>
      <c r="N74" s="131">
        <f t="shared" si="45"/>
        <v>5751000</v>
      </c>
      <c r="O74" s="132">
        <f t="shared" si="45"/>
        <v>5568123</v>
      </c>
      <c r="P74" s="131">
        <f>$H74      +$J74      +$L74      +$N74</f>
        <v>46501000</v>
      </c>
      <c r="Q74" s="132">
        <f>$I74      +$K74      +$M74      +$O74</f>
        <v>43200182</v>
      </c>
      <c r="R74" s="72">
        <f>IF(($L74      =0),0,((($N74      -$L74      )/$L74      )*100))</f>
        <v>-9.1182048040455133</v>
      </c>
      <c r="S74" s="73">
        <f>IF(($M74      =0),0,((($O74      -$M74      )/$M74      )*100))</f>
        <v>44.285944169725035</v>
      </c>
      <c r="T74" s="72">
        <f>IF(($E71      =0),0,(($P71      /$E71      )*100))</f>
        <v>96.68170571969145</v>
      </c>
      <c r="U74" s="76">
        <f>IF($E71   =0,0,($Q71   /$E71 )*100)</f>
        <v>89.81887019980455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163424000</v>
      </c>
      <c r="C75" s="130">
        <f>SUM(C9:C16,C19:C25,C28:C31,C34,C37:C41,C44:C54,C57:C60,C63:C67,C71:C72)</f>
        <v>15102000</v>
      </c>
      <c r="D75" s="130"/>
      <c r="E75" s="130">
        <f>$B75      +$C75      +$D75</f>
        <v>178526000</v>
      </c>
      <c r="F75" s="131">
        <f t="shared" ref="F75:O75" si="46">SUM(F9:F16,F19:F25,F28:F31,F34,F37:F41,F44:F54,F57:F60,F63:F67,F71:F72)</f>
        <v>179104000</v>
      </c>
      <c r="G75" s="132">
        <f t="shared" si="46"/>
        <v>125124000</v>
      </c>
      <c r="H75" s="131">
        <f t="shared" si="46"/>
        <v>28130000</v>
      </c>
      <c r="I75" s="132">
        <f t="shared" si="46"/>
        <v>22063445</v>
      </c>
      <c r="J75" s="131">
        <f t="shared" si="46"/>
        <v>24340000</v>
      </c>
      <c r="K75" s="132">
        <f t="shared" si="46"/>
        <v>39864617</v>
      </c>
      <c r="L75" s="131">
        <f t="shared" si="46"/>
        <v>10795000</v>
      </c>
      <c r="M75" s="132">
        <f t="shared" si="46"/>
        <v>6352280</v>
      </c>
      <c r="N75" s="131">
        <f t="shared" si="46"/>
        <v>9006000</v>
      </c>
      <c r="O75" s="132">
        <f t="shared" si="46"/>
        <v>38226430</v>
      </c>
      <c r="P75" s="131">
        <f>$H75      +$J75      +$L75      +$N75</f>
        <v>72271000</v>
      </c>
      <c r="Q75" s="132">
        <f>$I75      +$K75      +$M75      +$O75</f>
        <v>106506772</v>
      </c>
      <c r="R75" s="72">
        <f>IF(($L75      =0),0,((($N75      -$L75      )/$L75      )*100))</f>
        <v>-16.572487262621586</v>
      </c>
      <c r="S75" s="73">
        <f>IF(($M75      =0),0,((($O75      -$M75      )/$M75      )*100))</f>
        <v>501.77495324513404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57.759502573447143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85.120977590230495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PYEX5tvM4ehm8RiVfQXNrnJtYJF5F8iC0/FQr+X4QzFPHIK1ITB5jNbdM9ewtrbfKo4WntDgahq8AecDK/tqQQ==" saltValue="lJmvyN3gi40AzC5vMGQwI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>
        <v>131000</v>
      </c>
      <c r="I10" s="120">
        <v>129561</v>
      </c>
      <c r="J10" s="119">
        <v>362000</v>
      </c>
      <c r="K10" s="120">
        <v>126667</v>
      </c>
      <c r="L10" s="119">
        <v>733000</v>
      </c>
      <c r="M10" s="120">
        <v>702481</v>
      </c>
      <c r="N10" s="119">
        <v>596000</v>
      </c>
      <c r="O10" s="120">
        <v>557450</v>
      </c>
      <c r="P10" s="119">
        <f t="shared" ref="P10:P17" si="1">$H10      +$J10      +$L10      +$N10</f>
        <v>1822000</v>
      </c>
      <c r="Q10" s="120">
        <f t="shared" ref="Q10:Q17" si="2">$I10      +$K10      +$M10      +$O10</f>
        <v>1516159</v>
      </c>
      <c r="R10" s="59">
        <f t="shared" ref="R10:R17" si="3">IF(($L10      =0),0,((($N10      -$L10      )/$L10      )*100))</f>
        <v>-18.690313778990451</v>
      </c>
      <c r="S10" s="60">
        <f t="shared" ref="S10:S17" si="4">IF(($M10      =0),0,((($O10      -$M10      )/$M10      )*100))</f>
        <v>-20.645540591133425</v>
      </c>
      <c r="T10" s="59">
        <f t="shared" ref="T10:T17" si="5">IF(($E10      =0),0,(($P10      /$E10      )*100))</f>
        <v>70.07692307692308</v>
      </c>
      <c r="U10" s="61">
        <f t="shared" ref="U10:U17" si="6">IF(($E10      =0),0,(($Q10      /$E10      )*100))</f>
        <v>58.313807692307698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2600000</v>
      </c>
      <c r="C17" s="121">
        <f>SUM(C9:C16)</f>
        <v>0</v>
      </c>
      <c r="D17" s="121"/>
      <c r="E17" s="121">
        <f t="shared" si="0"/>
        <v>2600000</v>
      </c>
      <c r="F17" s="122">
        <f t="shared" ref="F17:O17" si="7">SUM(F9:F16)</f>
        <v>2600000</v>
      </c>
      <c r="G17" s="123">
        <f t="shared" si="7"/>
        <v>2600000</v>
      </c>
      <c r="H17" s="122">
        <f t="shared" si="7"/>
        <v>131000</v>
      </c>
      <c r="I17" s="123">
        <f t="shared" si="7"/>
        <v>129561</v>
      </c>
      <c r="J17" s="122">
        <f t="shared" si="7"/>
        <v>362000</v>
      </c>
      <c r="K17" s="123">
        <f t="shared" si="7"/>
        <v>126667</v>
      </c>
      <c r="L17" s="122">
        <f t="shared" si="7"/>
        <v>733000</v>
      </c>
      <c r="M17" s="123">
        <f t="shared" si="7"/>
        <v>702481</v>
      </c>
      <c r="N17" s="122">
        <f t="shared" si="7"/>
        <v>596000</v>
      </c>
      <c r="O17" s="123">
        <f t="shared" si="7"/>
        <v>557450</v>
      </c>
      <c r="P17" s="122">
        <f t="shared" si="1"/>
        <v>1822000</v>
      </c>
      <c r="Q17" s="123">
        <f t="shared" si="2"/>
        <v>1516159</v>
      </c>
      <c r="R17" s="63">
        <f t="shared" si="3"/>
        <v>-18.690313778990451</v>
      </c>
      <c r="S17" s="64">
        <f t="shared" si="4"/>
        <v>-20.645540591133425</v>
      </c>
      <c r="T17" s="63">
        <f>IF((SUM($E9:$E14))=0,0,(P17/(SUM($E9:$E14))*100))</f>
        <v>70.07692307692308</v>
      </c>
      <c r="U17" s="65">
        <f>IF((SUM($E9:$E14))=0,0,(Q17/(SUM($E9:$E14))*100))</f>
        <v>58.313807692307698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20000000</v>
      </c>
      <c r="C22" s="118"/>
      <c r="D22" s="118"/>
      <c r="E22" s="118">
        <f t="shared" si="8"/>
        <v>20000000</v>
      </c>
      <c r="F22" s="119">
        <v>20000000</v>
      </c>
      <c r="G22" s="120">
        <v>20000000</v>
      </c>
      <c r="H22" s="119"/>
      <c r="I22" s="120"/>
      <c r="J22" s="119">
        <v>7548000</v>
      </c>
      <c r="K22" s="120">
        <v>6251473</v>
      </c>
      <c r="L22" s="119">
        <v>8427000</v>
      </c>
      <c r="M22" s="120">
        <v>10581018</v>
      </c>
      <c r="N22" s="119">
        <v>2720000</v>
      </c>
      <c r="O22" s="120"/>
      <c r="P22" s="119">
        <f t="shared" si="9"/>
        <v>18695000</v>
      </c>
      <c r="Q22" s="120">
        <f t="shared" si="10"/>
        <v>16832491</v>
      </c>
      <c r="R22" s="59">
        <f t="shared" si="11"/>
        <v>-67.722795775483576</v>
      </c>
      <c r="S22" s="60">
        <f t="shared" si="12"/>
        <v>-100</v>
      </c>
      <c r="T22" s="59">
        <f t="shared" si="13"/>
        <v>93.474999999999994</v>
      </c>
      <c r="U22" s="61">
        <f t="shared" si="14"/>
        <v>84.162455000000008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30600000</v>
      </c>
      <c r="D23" s="118"/>
      <c r="E23" s="118">
        <f t="shared" si="8"/>
        <v>30600000</v>
      </c>
      <c r="F23" s="119">
        <v>30600000</v>
      </c>
      <c r="G23" s="120">
        <v>30600000</v>
      </c>
      <c r="H23" s="119"/>
      <c r="I23" s="120"/>
      <c r="J23" s="119"/>
      <c r="K23" s="120"/>
      <c r="L23" s="119">
        <v>3001000</v>
      </c>
      <c r="M23" s="120"/>
      <c r="N23" s="119"/>
      <c r="O23" s="120"/>
      <c r="P23" s="119">
        <f t="shared" si="9"/>
        <v>3001000</v>
      </c>
      <c r="Q23" s="120">
        <f t="shared" si="10"/>
        <v>0</v>
      </c>
      <c r="R23" s="59">
        <f t="shared" si="11"/>
        <v>-100</v>
      </c>
      <c r="S23" s="60">
        <f t="shared" si="12"/>
        <v>0</v>
      </c>
      <c r="T23" s="59">
        <f t="shared" si="13"/>
        <v>9.8071895424836608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20000000</v>
      </c>
      <c r="C26" s="121">
        <f>SUM(C19:C25)</f>
        <v>30600000</v>
      </c>
      <c r="D26" s="121"/>
      <c r="E26" s="121">
        <f t="shared" si="8"/>
        <v>50600000</v>
      </c>
      <c r="F26" s="122">
        <f t="shared" ref="F26:O26" si="15">SUM(F19:F25)</f>
        <v>50600000</v>
      </c>
      <c r="G26" s="123">
        <f t="shared" si="15"/>
        <v>50600000</v>
      </c>
      <c r="H26" s="122">
        <f t="shared" si="15"/>
        <v>0</v>
      </c>
      <c r="I26" s="123">
        <f t="shared" si="15"/>
        <v>0</v>
      </c>
      <c r="J26" s="122">
        <f t="shared" si="15"/>
        <v>7548000</v>
      </c>
      <c r="K26" s="123">
        <f t="shared" si="15"/>
        <v>6251473</v>
      </c>
      <c r="L26" s="122">
        <f t="shared" si="15"/>
        <v>11428000</v>
      </c>
      <c r="M26" s="123">
        <f t="shared" si="15"/>
        <v>10581018</v>
      </c>
      <c r="N26" s="122">
        <f t="shared" si="15"/>
        <v>2720000</v>
      </c>
      <c r="O26" s="123">
        <f t="shared" si="15"/>
        <v>0</v>
      </c>
      <c r="P26" s="122">
        <f t="shared" si="9"/>
        <v>21696000</v>
      </c>
      <c r="Q26" s="123">
        <f t="shared" si="10"/>
        <v>16832491</v>
      </c>
      <c r="R26" s="63">
        <f t="shared" si="11"/>
        <v>-76.198809940497028</v>
      </c>
      <c r="S26" s="64">
        <f t="shared" si="12"/>
        <v>-100</v>
      </c>
      <c r="T26" s="63">
        <f>IF(($E26-$E21-$E25)   =0,0,($P26   /($E26-$E21-$E25)   )*100)</f>
        <v>42.877470355731226</v>
      </c>
      <c r="U26" s="65">
        <f>IF(($E26-$E21-$E25)   =0,0,($Q26   /($E26-$E21-$E25)   )*100)</f>
        <v>33.265792490118578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3445000</v>
      </c>
      <c r="C31" s="118"/>
      <c r="D31" s="118"/>
      <c r="E31" s="118">
        <f>$B31      +$C31      +$D31</f>
        <v>3445000</v>
      </c>
      <c r="F31" s="119">
        <v>3445000</v>
      </c>
      <c r="G31" s="120">
        <v>3445000</v>
      </c>
      <c r="H31" s="119"/>
      <c r="I31" s="120"/>
      <c r="J31" s="119">
        <v>391000</v>
      </c>
      <c r="K31" s="120">
        <v>8931</v>
      </c>
      <c r="L31" s="119">
        <v>1063000</v>
      </c>
      <c r="M31" s="120">
        <v>1013461</v>
      </c>
      <c r="N31" s="119">
        <v>1991000</v>
      </c>
      <c r="O31" s="120">
        <v>1361522</v>
      </c>
      <c r="P31" s="119">
        <f>$H31      +$J31      +$L31      +$N31</f>
        <v>3445000</v>
      </c>
      <c r="Q31" s="120">
        <f>$I31      +$K31      +$M31      +$O31</f>
        <v>2383914</v>
      </c>
      <c r="R31" s="59">
        <f>IF(($L31      =0),0,((($N31      -$L31      )/$L31      )*100))</f>
        <v>87.300094073377238</v>
      </c>
      <c r="S31" s="60">
        <f>IF(($M31      =0),0,((($O31      -$M31      )/$M31      )*100))</f>
        <v>34.343798133327283</v>
      </c>
      <c r="T31" s="59">
        <f>IF(($E31      =0),0,(($P31      /$E31      )*100))</f>
        <v>100</v>
      </c>
      <c r="U31" s="61">
        <f>IF(($E31      =0),0,(($Q31      /$E31      )*100))</f>
        <v>69.199245283018868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3445000</v>
      </c>
      <c r="C32" s="121">
        <f>SUM(C28:C31)</f>
        <v>0</v>
      </c>
      <c r="D32" s="121"/>
      <c r="E32" s="121">
        <f>$B32      +$C32      +$D32</f>
        <v>3445000</v>
      </c>
      <c r="F32" s="122">
        <f t="shared" ref="F32:O32" si="16">SUM(F28:F31)</f>
        <v>3445000</v>
      </c>
      <c r="G32" s="123">
        <f t="shared" si="16"/>
        <v>3445000</v>
      </c>
      <c r="H32" s="122">
        <f t="shared" si="16"/>
        <v>0</v>
      </c>
      <c r="I32" s="123">
        <f t="shared" si="16"/>
        <v>0</v>
      </c>
      <c r="J32" s="122">
        <f t="shared" si="16"/>
        <v>391000</v>
      </c>
      <c r="K32" s="123">
        <f t="shared" si="16"/>
        <v>8931</v>
      </c>
      <c r="L32" s="122">
        <f t="shared" si="16"/>
        <v>1063000</v>
      </c>
      <c r="M32" s="123">
        <f t="shared" si="16"/>
        <v>1013461</v>
      </c>
      <c r="N32" s="122">
        <f t="shared" si="16"/>
        <v>1991000</v>
      </c>
      <c r="O32" s="123">
        <f t="shared" si="16"/>
        <v>1361522</v>
      </c>
      <c r="P32" s="122">
        <f>$H32      +$J32      +$L32      +$N32</f>
        <v>3445000</v>
      </c>
      <c r="Q32" s="123">
        <f>$I32      +$K32      +$M32      +$O32</f>
        <v>2383914</v>
      </c>
      <c r="R32" s="63">
        <f>IF(($L32      =0),0,((($N32      -$L32      )/$L32      )*100))</f>
        <v>87.300094073377238</v>
      </c>
      <c r="S32" s="64">
        <f>IF(($M32      =0),0,((($O32      -$M32      )/$M32      )*100))</f>
        <v>34.343798133327283</v>
      </c>
      <c r="T32" s="63">
        <f>IF($E32   =0,0,($P32   /$E32   )*100)</f>
        <v>100</v>
      </c>
      <c r="U32" s="65">
        <f>IF($E32   =0,0,($Q32   /$E32   )*100)</f>
        <v>69.199245283018868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1513000</v>
      </c>
      <c r="C34" s="118"/>
      <c r="D34" s="118"/>
      <c r="E34" s="118">
        <f>$B34      +$C34      +$D34</f>
        <v>1513000</v>
      </c>
      <c r="F34" s="119">
        <v>1513000</v>
      </c>
      <c r="G34" s="120">
        <v>1513000</v>
      </c>
      <c r="H34" s="119">
        <v>378000</v>
      </c>
      <c r="I34" s="120">
        <v>476260</v>
      </c>
      <c r="J34" s="119">
        <v>639000</v>
      </c>
      <c r="K34" s="120">
        <v>452159</v>
      </c>
      <c r="L34" s="119">
        <v>381000</v>
      </c>
      <c r="M34" s="120">
        <v>361801</v>
      </c>
      <c r="N34" s="119">
        <v>82000</v>
      </c>
      <c r="O34" s="120">
        <v>152299</v>
      </c>
      <c r="P34" s="119">
        <f>$H34      +$J34      +$L34      +$N34</f>
        <v>1480000</v>
      </c>
      <c r="Q34" s="120">
        <f>$I34      +$K34      +$M34      +$O34</f>
        <v>1442519</v>
      </c>
      <c r="R34" s="59">
        <f>IF(($L34      =0),0,((($N34      -$L34      )/$L34      )*100))</f>
        <v>-78.477690288713902</v>
      </c>
      <c r="S34" s="60">
        <f>IF(($M34      =0),0,((($O34      -$M34      )/$M34      )*100))</f>
        <v>-57.905312588964655</v>
      </c>
      <c r="T34" s="59">
        <f>IF(($E34      =0),0,(($P34      /$E34      )*100))</f>
        <v>97.818902842035698</v>
      </c>
      <c r="U34" s="61">
        <f>IF(($E34      =0),0,(($Q34      /$E34      )*100))</f>
        <v>95.341639127561137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1513000</v>
      </c>
      <c r="C35" s="121">
        <f>C34</f>
        <v>0</v>
      </c>
      <c r="D35" s="121"/>
      <c r="E35" s="121">
        <f>$B35      +$C35      +$D35</f>
        <v>1513000</v>
      </c>
      <c r="F35" s="122">
        <f t="shared" ref="F35:O35" si="17">F34</f>
        <v>1513000</v>
      </c>
      <c r="G35" s="123">
        <f t="shared" si="17"/>
        <v>1513000</v>
      </c>
      <c r="H35" s="122">
        <f t="shared" si="17"/>
        <v>378000</v>
      </c>
      <c r="I35" s="123">
        <f t="shared" si="17"/>
        <v>476260</v>
      </c>
      <c r="J35" s="122">
        <f t="shared" si="17"/>
        <v>639000</v>
      </c>
      <c r="K35" s="123">
        <f t="shared" si="17"/>
        <v>452159</v>
      </c>
      <c r="L35" s="122">
        <f t="shared" si="17"/>
        <v>381000</v>
      </c>
      <c r="M35" s="123">
        <f t="shared" si="17"/>
        <v>361801</v>
      </c>
      <c r="N35" s="122">
        <f t="shared" si="17"/>
        <v>82000</v>
      </c>
      <c r="O35" s="123">
        <f t="shared" si="17"/>
        <v>152299</v>
      </c>
      <c r="P35" s="122">
        <f>$H35      +$J35      +$L35      +$N35</f>
        <v>1480000</v>
      </c>
      <c r="Q35" s="123">
        <f>$I35      +$K35      +$M35      +$O35</f>
        <v>1442519</v>
      </c>
      <c r="R35" s="63">
        <f>IF(($L35      =0),0,((($N35      -$L35      )/$L35      )*100))</f>
        <v>-78.477690288713902</v>
      </c>
      <c r="S35" s="64">
        <f>IF(($M35      =0),0,((($O35      -$M35      )/$M35      )*100))</f>
        <v>-57.905312588964655</v>
      </c>
      <c r="T35" s="63">
        <f>IF($E35   =0,0,($P35   /$E35   )*100)</f>
        <v>97.818902842035698</v>
      </c>
      <c r="U35" s="65">
        <f>IF($E35   =0,0,($Q35   /$E35   )*100)</f>
        <v>95.341639127561137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89000000</v>
      </c>
      <c r="C46" s="118"/>
      <c r="D46" s="118"/>
      <c r="E46" s="118">
        <f t="shared" si="26"/>
        <v>89000000</v>
      </c>
      <c r="F46" s="119">
        <v>89000000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99616000</v>
      </c>
      <c r="C53" s="118"/>
      <c r="D53" s="118"/>
      <c r="E53" s="118">
        <f t="shared" si="26"/>
        <v>99616000</v>
      </c>
      <c r="F53" s="119">
        <v>99616000</v>
      </c>
      <c r="G53" s="120">
        <v>99616000</v>
      </c>
      <c r="H53" s="119">
        <v>14669000</v>
      </c>
      <c r="I53" s="120">
        <v>13528278</v>
      </c>
      <c r="J53" s="119">
        <v>30526000</v>
      </c>
      <c r="K53" s="120">
        <v>29624717</v>
      </c>
      <c r="L53" s="119">
        <v>4881000</v>
      </c>
      <c r="M53" s="120">
        <v>9735608</v>
      </c>
      <c r="N53" s="119">
        <v>49477000</v>
      </c>
      <c r="O53" s="120">
        <v>11424010</v>
      </c>
      <c r="P53" s="119">
        <f t="shared" si="27"/>
        <v>99553000</v>
      </c>
      <c r="Q53" s="120">
        <f t="shared" si="28"/>
        <v>64312613</v>
      </c>
      <c r="R53" s="59">
        <f t="shared" si="29"/>
        <v>913.66523253431671</v>
      </c>
      <c r="S53" s="60">
        <f t="shared" si="30"/>
        <v>17.342542961877676</v>
      </c>
      <c r="T53" s="59">
        <f t="shared" si="31"/>
        <v>99.936757147446201</v>
      </c>
      <c r="U53" s="61">
        <f t="shared" si="32"/>
        <v>64.5605254176036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188616000</v>
      </c>
      <c r="C55" s="121">
        <f>SUM(C44:C54)</f>
        <v>0</v>
      </c>
      <c r="D55" s="121"/>
      <c r="E55" s="121">
        <f t="shared" si="26"/>
        <v>188616000</v>
      </c>
      <c r="F55" s="122">
        <f t="shared" ref="F55:O55" si="33">SUM(F44:F54)</f>
        <v>188616000</v>
      </c>
      <c r="G55" s="123">
        <f t="shared" si="33"/>
        <v>99616000</v>
      </c>
      <c r="H55" s="122">
        <f t="shared" si="33"/>
        <v>14669000</v>
      </c>
      <c r="I55" s="123">
        <f t="shared" si="33"/>
        <v>13528278</v>
      </c>
      <c r="J55" s="122">
        <f t="shared" si="33"/>
        <v>30526000</v>
      </c>
      <c r="K55" s="123">
        <f t="shared" si="33"/>
        <v>29624717</v>
      </c>
      <c r="L55" s="122">
        <f t="shared" si="33"/>
        <v>4881000</v>
      </c>
      <c r="M55" s="123">
        <f t="shared" si="33"/>
        <v>9735608</v>
      </c>
      <c r="N55" s="122">
        <f t="shared" si="33"/>
        <v>49477000</v>
      </c>
      <c r="O55" s="123">
        <f t="shared" si="33"/>
        <v>11424010</v>
      </c>
      <c r="P55" s="122">
        <f t="shared" si="27"/>
        <v>99553000</v>
      </c>
      <c r="Q55" s="123">
        <f t="shared" si="28"/>
        <v>64312613</v>
      </c>
      <c r="R55" s="63">
        <f t="shared" si="29"/>
        <v>913.66523253431671</v>
      </c>
      <c r="S55" s="64">
        <f t="shared" si="30"/>
        <v>17.342542961877676</v>
      </c>
      <c r="T55" s="63">
        <f>IF((+$E45+$E47+$E49+$E50+$E53) =0,0,(P55   /(+$E45+$E47+$E49+$E50+$E53) )*100)</f>
        <v>99.936757147446201</v>
      </c>
      <c r="U55" s="65">
        <f>IF((+$E45+$E47+$E49+$E50+$E53) =0,0,(Q55   /(+$E45+$E47+$E49+$E50+$E53) )*100)</f>
        <v>64.5605254176036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216174000</v>
      </c>
      <c r="C69" s="130">
        <f>SUM(C9:C16,C19:C25,C28:C31,C34,C37:C41,C44:C54,C57:C60,C63:C67)</f>
        <v>30600000</v>
      </c>
      <c r="D69" s="130"/>
      <c r="E69" s="130">
        <f t="shared" si="35"/>
        <v>246774000</v>
      </c>
      <c r="F69" s="131">
        <f t="shared" ref="F69:O69" si="43">SUM(F9:F16,F19:F25,F28:F31,F34,F37:F41,F44:F54,F57:F60,F63:F67)</f>
        <v>246774000</v>
      </c>
      <c r="G69" s="132">
        <f t="shared" si="43"/>
        <v>157774000</v>
      </c>
      <c r="H69" s="131">
        <f t="shared" si="43"/>
        <v>15178000</v>
      </c>
      <c r="I69" s="132">
        <f t="shared" si="43"/>
        <v>14134099</v>
      </c>
      <c r="J69" s="131">
        <f t="shared" si="43"/>
        <v>39466000</v>
      </c>
      <c r="K69" s="132">
        <f t="shared" si="43"/>
        <v>36463947</v>
      </c>
      <c r="L69" s="131">
        <f t="shared" si="43"/>
        <v>18486000</v>
      </c>
      <c r="M69" s="132">
        <f t="shared" si="43"/>
        <v>22394369</v>
      </c>
      <c r="N69" s="131">
        <f t="shared" si="43"/>
        <v>54866000</v>
      </c>
      <c r="O69" s="132">
        <f t="shared" si="43"/>
        <v>13495281</v>
      </c>
      <c r="P69" s="131">
        <f t="shared" si="36"/>
        <v>127996000</v>
      </c>
      <c r="Q69" s="132">
        <f t="shared" si="37"/>
        <v>86487696</v>
      </c>
      <c r="R69" s="72">
        <f t="shared" si="38"/>
        <v>196.79757654441198</v>
      </c>
      <c r="S69" s="73">
        <f t="shared" si="39"/>
        <v>-39.738060938443951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81.12616780965179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54.817457882794372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383204000</v>
      </c>
      <c r="C71" s="118"/>
      <c r="D71" s="118"/>
      <c r="E71" s="118">
        <f>$B71      +$C71      +$D71</f>
        <v>383204000</v>
      </c>
      <c r="F71" s="119">
        <v>383204000</v>
      </c>
      <c r="G71" s="120">
        <v>383204000</v>
      </c>
      <c r="H71" s="119">
        <v>152856000</v>
      </c>
      <c r="I71" s="120">
        <v>158610815</v>
      </c>
      <c r="J71" s="119">
        <v>25718000</v>
      </c>
      <c r="K71" s="120">
        <v>185308277</v>
      </c>
      <c r="L71" s="119">
        <v>204630000</v>
      </c>
      <c r="M71" s="120">
        <v>49771824</v>
      </c>
      <c r="N71" s="119"/>
      <c r="O71" s="120">
        <v>77044614</v>
      </c>
      <c r="P71" s="119">
        <f>$H71      +$J71      +$L71      +$N71</f>
        <v>383204000</v>
      </c>
      <c r="Q71" s="120">
        <f>$I71      +$K71      +$M71      +$O71</f>
        <v>470735530</v>
      </c>
      <c r="R71" s="59">
        <f>IF(($L71      =0),0,((($N71      -$L71      )/$L71      )*100))</f>
        <v>-100</v>
      </c>
      <c r="S71" s="60">
        <f>IF(($M71      =0),0,((($O71      -$M71      )/$M71      )*100))</f>
        <v>54.795641003632902</v>
      </c>
      <c r="T71" s="59">
        <f>IF(($E71      =0),0,(($P71      /$E71      )*100))</f>
        <v>100</v>
      </c>
      <c r="U71" s="61">
        <f>IF(($E71      =0),0,(($Q71      /$E71      )*100))</f>
        <v>122.84201887245436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128469000</v>
      </c>
      <c r="C72" s="118"/>
      <c r="D72" s="118"/>
      <c r="E72" s="118">
        <f>$B72      +$C72      +$D72</f>
        <v>128469000</v>
      </c>
      <c r="F72" s="119">
        <v>128469000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511673000</v>
      </c>
      <c r="C73" s="127">
        <f>SUM(C71:C72)</f>
        <v>0</v>
      </c>
      <c r="D73" s="127"/>
      <c r="E73" s="127">
        <f>$B73      +$C73      +$D73</f>
        <v>511673000</v>
      </c>
      <c r="F73" s="128">
        <f t="shared" ref="F73:O73" si="44">SUM(F71:F72)</f>
        <v>511673000</v>
      </c>
      <c r="G73" s="129">
        <f t="shared" si="44"/>
        <v>383204000</v>
      </c>
      <c r="H73" s="128">
        <f t="shared" si="44"/>
        <v>152856000</v>
      </c>
      <c r="I73" s="129">
        <f t="shared" si="44"/>
        <v>158610815</v>
      </c>
      <c r="J73" s="128">
        <f t="shared" si="44"/>
        <v>25718000</v>
      </c>
      <c r="K73" s="129">
        <f t="shared" si="44"/>
        <v>185308277</v>
      </c>
      <c r="L73" s="128">
        <f t="shared" si="44"/>
        <v>204630000</v>
      </c>
      <c r="M73" s="129">
        <f t="shared" si="44"/>
        <v>49771824</v>
      </c>
      <c r="N73" s="128">
        <f t="shared" si="44"/>
        <v>0</v>
      </c>
      <c r="O73" s="129">
        <f t="shared" si="44"/>
        <v>77044614</v>
      </c>
      <c r="P73" s="128">
        <f>$H73      +$J73      +$L73      +$N73</f>
        <v>383204000</v>
      </c>
      <c r="Q73" s="129">
        <f>$I73      +$K73      +$M73      +$O73</f>
        <v>470735530</v>
      </c>
      <c r="R73" s="68">
        <f>IF(($L73      =0),0,((($N73      -$L73      )/$L73      )*100))</f>
        <v>-100</v>
      </c>
      <c r="S73" s="69">
        <f>IF(($M73      =0),0,((($O73      -$M73      )/$M73      )*100))</f>
        <v>54.795641003632902</v>
      </c>
      <c r="T73" s="68">
        <f>IF(($E71      =0),0,(($P71      /$E71      )*100))</f>
        <v>100</v>
      </c>
      <c r="U73" s="70">
        <f>IF($E71   =0,0,($Q71   /$E71 )*100)</f>
        <v>122.84201887245436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511673000</v>
      </c>
      <c r="C74" s="130">
        <f>SUM(C71:C72)</f>
        <v>0</v>
      </c>
      <c r="D74" s="130"/>
      <c r="E74" s="130">
        <f>$B74      +$C74      +$D74</f>
        <v>511673000</v>
      </c>
      <c r="F74" s="131">
        <f t="shared" ref="F74:O74" si="45">SUM(F71:F72)</f>
        <v>511673000</v>
      </c>
      <c r="G74" s="132">
        <f t="shared" si="45"/>
        <v>383204000</v>
      </c>
      <c r="H74" s="131">
        <f t="shared" si="45"/>
        <v>152856000</v>
      </c>
      <c r="I74" s="132">
        <f t="shared" si="45"/>
        <v>158610815</v>
      </c>
      <c r="J74" s="131">
        <f t="shared" si="45"/>
        <v>25718000</v>
      </c>
      <c r="K74" s="132">
        <f t="shared" si="45"/>
        <v>185308277</v>
      </c>
      <c r="L74" s="131">
        <f t="shared" si="45"/>
        <v>204630000</v>
      </c>
      <c r="M74" s="132">
        <f t="shared" si="45"/>
        <v>49771824</v>
      </c>
      <c r="N74" s="131">
        <f t="shared" si="45"/>
        <v>0</v>
      </c>
      <c r="O74" s="132">
        <f t="shared" si="45"/>
        <v>77044614</v>
      </c>
      <c r="P74" s="131">
        <f>$H74      +$J74      +$L74      +$N74</f>
        <v>383204000</v>
      </c>
      <c r="Q74" s="132">
        <f>$I74      +$K74      +$M74      +$O74</f>
        <v>470735530</v>
      </c>
      <c r="R74" s="72">
        <f>IF(($L74      =0),0,((($N74      -$L74      )/$L74      )*100))</f>
        <v>-100</v>
      </c>
      <c r="S74" s="73">
        <f>IF(($M74      =0),0,((($O74      -$M74      )/$M74      )*100))</f>
        <v>54.795641003632902</v>
      </c>
      <c r="T74" s="72">
        <f>IF(($E71      =0),0,(($P71      /$E71      )*100))</f>
        <v>100</v>
      </c>
      <c r="U74" s="76">
        <f>IF($E71   =0,0,($Q71   /$E71 )*100)</f>
        <v>122.84201887245436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727847000</v>
      </c>
      <c r="C75" s="130">
        <f>SUM(C9:C16,C19:C25,C28:C31,C34,C37:C41,C44:C54,C57:C60,C63:C67,C71:C72)</f>
        <v>30600000</v>
      </c>
      <c r="D75" s="130"/>
      <c r="E75" s="130">
        <f>$B75      +$C75      +$D75</f>
        <v>758447000</v>
      </c>
      <c r="F75" s="131">
        <f t="shared" ref="F75:O75" si="46">SUM(F9:F16,F19:F25,F28:F31,F34,F37:F41,F44:F54,F57:F60,F63:F67,F71:F72)</f>
        <v>758447000</v>
      </c>
      <c r="G75" s="132">
        <f t="shared" si="46"/>
        <v>540978000</v>
      </c>
      <c r="H75" s="131">
        <f t="shared" si="46"/>
        <v>168034000</v>
      </c>
      <c r="I75" s="132">
        <f t="shared" si="46"/>
        <v>172744914</v>
      </c>
      <c r="J75" s="131">
        <f t="shared" si="46"/>
        <v>65184000</v>
      </c>
      <c r="K75" s="132">
        <f t="shared" si="46"/>
        <v>221772224</v>
      </c>
      <c r="L75" s="131">
        <f t="shared" si="46"/>
        <v>223116000</v>
      </c>
      <c r="M75" s="132">
        <f t="shared" si="46"/>
        <v>72166193</v>
      </c>
      <c r="N75" s="131">
        <f t="shared" si="46"/>
        <v>54866000</v>
      </c>
      <c r="O75" s="132">
        <f t="shared" si="46"/>
        <v>90539895</v>
      </c>
      <c r="P75" s="131">
        <f>$H75      +$J75      +$L75      +$N75</f>
        <v>511200000</v>
      </c>
      <c r="Q75" s="132">
        <f>$I75      +$K75      +$M75      +$O75</f>
        <v>557223226</v>
      </c>
      <c r="R75" s="72">
        <f>IF(($L75      =0),0,((($N75      -$L75      )/$L75      )*100))</f>
        <v>-75.409204180784883</v>
      </c>
      <c r="S75" s="73">
        <f>IF(($M75      =0),0,((($O75      -$M75      )/$M75      )*100))</f>
        <v>25.460262258811404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94.495524771802181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103.00293653346347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Vvva1pzy8BzU7jSQ9FUZjwJ9NueWdkIQdfvYe8xAQ5XuNinPrtdtAL0XW5LdSYy60j3faMUw5llioEXOOI3HEQ==" saltValue="3PhqsfVr8xpWcgibyatmJ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131000</v>
      </c>
      <c r="I10" s="120">
        <v>131682</v>
      </c>
      <c r="J10" s="119">
        <v>1832000</v>
      </c>
      <c r="K10" s="120">
        <v>1831722</v>
      </c>
      <c r="L10" s="119">
        <v>531000</v>
      </c>
      <c r="M10" s="120">
        <v>531168</v>
      </c>
      <c r="N10" s="119">
        <v>506000</v>
      </c>
      <c r="O10" s="120">
        <v>505429</v>
      </c>
      <c r="P10" s="119">
        <f t="shared" ref="P10:P17" si="1">$H10      +$J10      +$L10      +$N10</f>
        <v>3000000</v>
      </c>
      <c r="Q10" s="120">
        <f t="shared" ref="Q10:Q17" si="2">$I10      +$K10      +$M10      +$O10</f>
        <v>3000001</v>
      </c>
      <c r="R10" s="59">
        <f t="shared" ref="R10:R17" si="3">IF(($L10      =0),0,((($N10      -$L10      )/$L10      )*100))</f>
        <v>-4.7080979284369118</v>
      </c>
      <c r="S10" s="60">
        <f t="shared" ref="S10:S17" si="4">IF(($M10      =0),0,((($O10      -$M10      )/$M10      )*100))</f>
        <v>-4.8457361889270443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100.00003333333333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131000</v>
      </c>
      <c r="I17" s="123">
        <f t="shared" si="7"/>
        <v>131682</v>
      </c>
      <c r="J17" s="122">
        <f t="shared" si="7"/>
        <v>1832000</v>
      </c>
      <c r="K17" s="123">
        <f t="shared" si="7"/>
        <v>1831722</v>
      </c>
      <c r="L17" s="122">
        <f t="shared" si="7"/>
        <v>531000</v>
      </c>
      <c r="M17" s="123">
        <f t="shared" si="7"/>
        <v>531168</v>
      </c>
      <c r="N17" s="122">
        <f t="shared" si="7"/>
        <v>506000</v>
      </c>
      <c r="O17" s="123">
        <f t="shared" si="7"/>
        <v>505429</v>
      </c>
      <c r="P17" s="122">
        <f t="shared" si="1"/>
        <v>3000000</v>
      </c>
      <c r="Q17" s="123">
        <f t="shared" si="2"/>
        <v>3000001</v>
      </c>
      <c r="R17" s="63">
        <f t="shared" si="3"/>
        <v>-4.7080979284369118</v>
      </c>
      <c r="S17" s="64">
        <f t="shared" si="4"/>
        <v>-4.8457361889270443</v>
      </c>
      <c r="T17" s="63">
        <f>IF((SUM($E9:$E14))=0,0,(P17/(SUM($E9:$E14))*100))</f>
        <v>100</v>
      </c>
      <c r="U17" s="65">
        <f>IF((SUM($E9:$E14))=0,0,(Q17/(SUM($E9:$E14))*100))</f>
        <v>100.00003333333333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8429000</v>
      </c>
      <c r="C23" s="118"/>
      <c r="D23" s="118"/>
      <c r="E23" s="118">
        <f t="shared" si="8"/>
        <v>8429000</v>
      </c>
      <c r="F23" s="119">
        <v>8429000</v>
      </c>
      <c r="G23" s="120">
        <v>8429000</v>
      </c>
      <c r="H23" s="119"/>
      <c r="I23" s="120">
        <v>1147971</v>
      </c>
      <c r="J23" s="119">
        <v>1700000</v>
      </c>
      <c r="K23" s="120">
        <v>1700000</v>
      </c>
      <c r="L23" s="119">
        <v>2623000</v>
      </c>
      <c r="M23" s="120">
        <v>2623386</v>
      </c>
      <c r="N23" s="119"/>
      <c r="O23" s="120">
        <v>4379850</v>
      </c>
      <c r="P23" s="119">
        <f t="shared" si="9"/>
        <v>4323000</v>
      </c>
      <c r="Q23" s="120">
        <f t="shared" si="10"/>
        <v>9851207</v>
      </c>
      <c r="R23" s="59">
        <f t="shared" si="11"/>
        <v>-100</v>
      </c>
      <c r="S23" s="60">
        <f t="shared" si="12"/>
        <v>66.95408148095629</v>
      </c>
      <c r="T23" s="59">
        <f t="shared" si="13"/>
        <v>51.287222683592361</v>
      </c>
      <c r="U23" s="61">
        <f t="shared" si="14"/>
        <v>116.87278443468976</v>
      </c>
      <c r="V23" s="119">
        <v>1953000</v>
      </c>
      <c r="W23" s="120">
        <v>1953000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8429000</v>
      </c>
      <c r="C26" s="121">
        <f>SUM(C19:C25)</f>
        <v>0</v>
      </c>
      <c r="D26" s="121"/>
      <c r="E26" s="121">
        <f t="shared" si="8"/>
        <v>8429000</v>
      </c>
      <c r="F26" s="122">
        <f t="shared" ref="F26:O26" si="15">SUM(F19:F25)</f>
        <v>8429000</v>
      </c>
      <c r="G26" s="123">
        <f t="shared" si="15"/>
        <v>8429000</v>
      </c>
      <c r="H26" s="122">
        <f t="shared" si="15"/>
        <v>0</v>
      </c>
      <c r="I26" s="123">
        <f t="shared" si="15"/>
        <v>1147971</v>
      </c>
      <c r="J26" s="122">
        <f t="shared" si="15"/>
        <v>1700000</v>
      </c>
      <c r="K26" s="123">
        <f t="shared" si="15"/>
        <v>1700000</v>
      </c>
      <c r="L26" s="122">
        <f t="shared" si="15"/>
        <v>2623000</v>
      </c>
      <c r="M26" s="123">
        <f t="shared" si="15"/>
        <v>2623386</v>
      </c>
      <c r="N26" s="122">
        <f t="shared" si="15"/>
        <v>0</v>
      </c>
      <c r="O26" s="123">
        <f t="shared" si="15"/>
        <v>4379850</v>
      </c>
      <c r="P26" s="122">
        <f t="shared" si="9"/>
        <v>4323000</v>
      </c>
      <c r="Q26" s="123">
        <f t="shared" si="10"/>
        <v>9851207</v>
      </c>
      <c r="R26" s="63">
        <f t="shared" si="11"/>
        <v>-100</v>
      </c>
      <c r="S26" s="64">
        <f t="shared" si="12"/>
        <v>66.95408148095629</v>
      </c>
      <c r="T26" s="63">
        <f>IF(($E26-$E21-$E25)   =0,0,($P26   /($E26-$E21-$E25)   )*100)</f>
        <v>51.287222683592361</v>
      </c>
      <c r="U26" s="65">
        <f>IF(($E26-$E21-$E25)   =0,0,($Q26   /($E26-$E21-$E25)   )*100)</f>
        <v>116.87278443468976</v>
      </c>
      <c r="V26" s="122">
        <f>SUM(V19:V25)</f>
        <v>1953000</v>
      </c>
      <c r="W26" s="123">
        <f>SUM(W19:W25)</f>
        <v>1953000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2294000</v>
      </c>
      <c r="C34" s="118"/>
      <c r="D34" s="118"/>
      <c r="E34" s="118">
        <f>$B34      +$C34      +$D34</f>
        <v>2294000</v>
      </c>
      <c r="F34" s="119">
        <v>2294000</v>
      </c>
      <c r="G34" s="120">
        <v>2294000</v>
      </c>
      <c r="H34" s="119">
        <v>574000</v>
      </c>
      <c r="I34" s="120">
        <v>2164013</v>
      </c>
      <c r="J34" s="119">
        <v>130000</v>
      </c>
      <c r="K34" s="120">
        <v>129988</v>
      </c>
      <c r="L34" s="119"/>
      <c r="M34" s="120"/>
      <c r="N34" s="119"/>
      <c r="O34" s="120"/>
      <c r="P34" s="119">
        <f>$H34      +$J34      +$L34      +$N34</f>
        <v>704000</v>
      </c>
      <c r="Q34" s="120">
        <f>$I34      +$K34      +$M34      +$O34</f>
        <v>2294001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30.688753269398433</v>
      </c>
      <c r="U34" s="61">
        <f>IF(($E34      =0),0,(($Q34      /$E34      )*100))</f>
        <v>100.00004359197906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2294000</v>
      </c>
      <c r="C35" s="121">
        <f>C34</f>
        <v>0</v>
      </c>
      <c r="D35" s="121"/>
      <c r="E35" s="121">
        <f>$B35      +$C35      +$D35</f>
        <v>2294000</v>
      </c>
      <c r="F35" s="122">
        <f t="shared" ref="F35:O35" si="17">F34</f>
        <v>2294000</v>
      </c>
      <c r="G35" s="123">
        <f t="shared" si="17"/>
        <v>2294000</v>
      </c>
      <c r="H35" s="122">
        <f t="shared" si="17"/>
        <v>574000</v>
      </c>
      <c r="I35" s="123">
        <f t="shared" si="17"/>
        <v>2164013</v>
      </c>
      <c r="J35" s="122">
        <f t="shared" si="17"/>
        <v>130000</v>
      </c>
      <c r="K35" s="123">
        <f t="shared" si="17"/>
        <v>129988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704000</v>
      </c>
      <c r="Q35" s="123">
        <f>$I35      +$K35      +$M35      +$O35</f>
        <v>2294001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30.688753269398433</v>
      </c>
      <c r="U35" s="65">
        <f>IF($E35   =0,0,($Q35   /$E35   )*100)</f>
        <v>100.00004359197906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13723000</v>
      </c>
      <c r="C69" s="130">
        <f>SUM(C9:C16,C19:C25,C28:C31,C34,C37:C41,C44:C54,C57:C60,C63:C67)</f>
        <v>0</v>
      </c>
      <c r="D69" s="130"/>
      <c r="E69" s="130">
        <f t="shared" si="35"/>
        <v>13723000</v>
      </c>
      <c r="F69" s="131">
        <f t="shared" ref="F69:O69" si="43">SUM(F9:F16,F19:F25,F28:F31,F34,F37:F41,F44:F54,F57:F60,F63:F67)</f>
        <v>13723000</v>
      </c>
      <c r="G69" s="132">
        <f t="shared" si="43"/>
        <v>13723000</v>
      </c>
      <c r="H69" s="131">
        <f t="shared" si="43"/>
        <v>705000</v>
      </c>
      <c r="I69" s="132">
        <f t="shared" si="43"/>
        <v>3443666</v>
      </c>
      <c r="J69" s="131">
        <f t="shared" si="43"/>
        <v>3662000</v>
      </c>
      <c r="K69" s="132">
        <f t="shared" si="43"/>
        <v>3661710</v>
      </c>
      <c r="L69" s="131">
        <f t="shared" si="43"/>
        <v>3154000</v>
      </c>
      <c r="M69" s="132">
        <f t="shared" si="43"/>
        <v>3154554</v>
      </c>
      <c r="N69" s="131">
        <f t="shared" si="43"/>
        <v>506000</v>
      </c>
      <c r="O69" s="132">
        <f t="shared" si="43"/>
        <v>4885279</v>
      </c>
      <c r="P69" s="131">
        <f t="shared" si="36"/>
        <v>8027000</v>
      </c>
      <c r="Q69" s="132">
        <f t="shared" si="37"/>
        <v>15145209</v>
      </c>
      <c r="R69" s="72">
        <f t="shared" si="38"/>
        <v>-83.956880152187694</v>
      </c>
      <c r="S69" s="73">
        <f t="shared" si="39"/>
        <v>54.864332644170929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58.493040880273995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110.36368869780659</v>
      </c>
      <c r="V69" s="131">
        <f>SUM(V9:V16,V19:V25,V28:V31,V34,V37:V41,V44:V54,V57:V60,V63:V67)</f>
        <v>1953000</v>
      </c>
      <c r="W69" s="132">
        <f>SUM(W9:W16,W19:W25,W28:W31,W34,W37:W41,W44:W54,W57:W60,W63:W67)</f>
        <v>1953000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24005000</v>
      </c>
      <c r="C71" s="118"/>
      <c r="D71" s="118"/>
      <c r="E71" s="118">
        <f>$B71      +$C71      +$D71</f>
        <v>24005000</v>
      </c>
      <c r="F71" s="119">
        <v>24005000</v>
      </c>
      <c r="G71" s="120">
        <v>24005000</v>
      </c>
      <c r="H71" s="119">
        <v>7061000</v>
      </c>
      <c r="I71" s="120">
        <v>6424764</v>
      </c>
      <c r="J71" s="119">
        <v>9357000</v>
      </c>
      <c r="K71" s="120">
        <v>8472481</v>
      </c>
      <c r="L71" s="119">
        <v>4377000</v>
      </c>
      <c r="M71" s="120">
        <v>4038210</v>
      </c>
      <c r="N71" s="119">
        <v>3210000</v>
      </c>
      <c r="O71" s="120">
        <v>2198632</v>
      </c>
      <c r="P71" s="119">
        <f>$H71      +$J71      +$L71      +$N71</f>
        <v>24005000</v>
      </c>
      <c r="Q71" s="120">
        <f>$I71      +$K71      +$M71      +$O71</f>
        <v>21134087</v>
      </c>
      <c r="R71" s="59">
        <f>IF(($L71      =0),0,((($N71      -$L71      )/$L71      )*100))</f>
        <v>-26.662097326936259</v>
      </c>
      <c r="S71" s="60">
        <f>IF(($M71      =0),0,((($O71      -$M71      )/$M71      )*100))</f>
        <v>-45.554292619749845</v>
      </c>
      <c r="T71" s="59">
        <f>IF(($E71      =0),0,(($P71      /$E71      )*100))</f>
        <v>100</v>
      </c>
      <c r="U71" s="61">
        <f>IF(($E71      =0),0,(($Q71      /$E71      )*100))</f>
        <v>88.040354092897317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24005000</v>
      </c>
      <c r="C73" s="127">
        <f>SUM(C71:C72)</f>
        <v>0</v>
      </c>
      <c r="D73" s="127"/>
      <c r="E73" s="127">
        <f>$B73      +$C73      +$D73</f>
        <v>24005000</v>
      </c>
      <c r="F73" s="128">
        <f t="shared" ref="F73:O73" si="44">SUM(F71:F72)</f>
        <v>24005000</v>
      </c>
      <c r="G73" s="129">
        <f t="shared" si="44"/>
        <v>24005000</v>
      </c>
      <c r="H73" s="128">
        <f t="shared" si="44"/>
        <v>7061000</v>
      </c>
      <c r="I73" s="129">
        <f t="shared" si="44"/>
        <v>6424764</v>
      </c>
      <c r="J73" s="128">
        <f t="shared" si="44"/>
        <v>9357000</v>
      </c>
      <c r="K73" s="129">
        <f t="shared" si="44"/>
        <v>8472481</v>
      </c>
      <c r="L73" s="128">
        <f t="shared" si="44"/>
        <v>4377000</v>
      </c>
      <c r="M73" s="129">
        <f t="shared" si="44"/>
        <v>4038210</v>
      </c>
      <c r="N73" s="128">
        <f t="shared" si="44"/>
        <v>3210000</v>
      </c>
      <c r="O73" s="129">
        <f t="shared" si="44"/>
        <v>2198632</v>
      </c>
      <c r="P73" s="128">
        <f>$H73      +$J73      +$L73      +$N73</f>
        <v>24005000</v>
      </c>
      <c r="Q73" s="129">
        <f>$I73      +$K73      +$M73      +$O73</f>
        <v>21134087</v>
      </c>
      <c r="R73" s="68">
        <f>IF(($L73      =0),0,((($N73      -$L73      )/$L73      )*100))</f>
        <v>-26.662097326936259</v>
      </c>
      <c r="S73" s="69">
        <f>IF(($M73      =0),0,((($O73      -$M73      )/$M73      )*100))</f>
        <v>-45.554292619749845</v>
      </c>
      <c r="T73" s="68">
        <f>IF(($E71      =0),0,(($P71      /$E71      )*100))</f>
        <v>100</v>
      </c>
      <c r="U73" s="70">
        <f>IF($E71   =0,0,($Q71   /$E71 )*100)</f>
        <v>88.040354092897317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24005000</v>
      </c>
      <c r="C74" s="130">
        <f>SUM(C71:C72)</f>
        <v>0</v>
      </c>
      <c r="D74" s="130"/>
      <c r="E74" s="130">
        <f>$B74      +$C74      +$D74</f>
        <v>24005000</v>
      </c>
      <c r="F74" s="131">
        <f t="shared" ref="F74:O74" si="45">SUM(F71:F72)</f>
        <v>24005000</v>
      </c>
      <c r="G74" s="132">
        <f t="shared" si="45"/>
        <v>24005000</v>
      </c>
      <c r="H74" s="131">
        <f t="shared" si="45"/>
        <v>7061000</v>
      </c>
      <c r="I74" s="132">
        <f t="shared" si="45"/>
        <v>6424764</v>
      </c>
      <c r="J74" s="131">
        <f t="shared" si="45"/>
        <v>9357000</v>
      </c>
      <c r="K74" s="132">
        <f t="shared" si="45"/>
        <v>8472481</v>
      </c>
      <c r="L74" s="131">
        <f t="shared" si="45"/>
        <v>4377000</v>
      </c>
      <c r="M74" s="132">
        <f t="shared" si="45"/>
        <v>4038210</v>
      </c>
      <c r="N74" s="131">
        <f t="shared" si="45"/>
        <v>3210000</v>
      </c>
      <c r="O74" s="132">
        <f t="shared" si="45"/>
        <v>2198632</v>
      </c>
      <c r="P74" s="131">
        <f>$H74      +$J74      +$L74      +$N74</f>
        <v>24005000</v>
      </c>
      <c r="Q74" s="132">
        <f>$I74      +$K74      +$M74      +$O74</f>
        <v>21134087</v>
      </c>
      <c r="R74" s="72">
        <f>IF(($L74      =0),0,((($N74      -$L74      )/$L74      )*100))</f>
        <v>-26.662097326936259</v>
      </c>
      <c r="S74" s="73">
        <f>IF(($M74      =0),0,((($O74      -$M74      )/$M74      )*100))</f>
        <v>-45.554292619749845</v>
      </c>
      <c r="T74" s="72">
        <f>IF(($E71      =0),0,(($P71      /$E71      )*100))</f>
        <v>100</v>
      </c>
      <c r="U74" s="76">
        <f>IF($E71   =0,0,($Q71   /$E71 )*100)</f>
        <v>88.040354092897317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37728000</v>
      </c>
      <c r="C75" s="130">
        <f>SUM(C9:C16,C19:C25,C28:C31,C34,C37:C41,C44:C54,C57:C60,C63:C67,C71:C72)</f>
        <v>0</v>
      </c>
      <c r="D75" s="130"/>
      <c r="E75" s="130">
        <f>$B75      +$C75      +$D75</f>
        <v>37728000</v>
      </c>
      <c r="F75" s="131">
        <f t="shared" ref="F75:O75" si="46">SUM(F9:F16,F19:F25,F28:F31,F34,F37:F41,F44:F54,F57:F60,F63:F67,F71:F72)</f>
        <v>37728000</v>
      </c>
      <c r="G75" s="132">
        <f t="shared" si="46"/>
        <v>37728000</v>
      </c>
      <c r="H75" s="131">
        <f t="shared" si="46"/>
        <v>7766000</v>
      </c>
      <c r="I75" s="132">
        <f t="shared" si="46"/>
        <v>9868430</v>
      </c>
      <c r="J75" s="131">
        <f t="shared" si="46"/>
        <v>13019000</v>
      </c>
      <c r="K75" s="132">
        <f t="shared" si="46"/>
        <v>12134191</v>
      </c>
      <c r="L75" s="131">
        <f t="shared" si="46"/>
        <v>7531000</v>
      </c>
      <c r="M75" s="132">
        <f t="shared" si="46"/>
        <v>7192764</v>
      </c>
      <c r="N75" s="131">
        <f t="shared" si="46"/>
        <v>3716000</v>
      </c>
      <c r="O75" s="132">
        <f t="shared" si="46"/>
        <v>7083911</v>
      </c>
      <c r="P75" s="131">
        <f>$H75      +$J75      +$L75      +$N75</f>
        <v>32032000</v>
      </c>
      <c r="Q75" s="132">
        <f>$I75      +$K75      +$M75      +$O75</f>
        <v>36279296</v>
      </c>
      <c r="R75" s="72">
        <f>IF(($L75      =0),0,((($N75      -$L75      )/$L75      )*100))</f>
        <v>-50.657283229318814</v>
      </c>
      <c r="S75" s="73">
        <f>IF(($M75      =0),0,((($O75      -$M75      )/$M75      )*100))</f>
        <v>-1.5133681572202284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84.902459711620011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96.160135708227315</v>
      </c>
      <c r="V75" s="131">
        <f>SUM(V9:V16,V19:V25,V28:V31,V34,V37:V41,V44:V54,V57:V60,V63:V67,V71:V72)</f>
        <v>1953000</v>
      </c>
      <c r="W75" s="132">
        <f>SUM(W9:W16,W19:W25,W28:W31,W34,W37:W41,W44:W54,W57:W60,W63:W67,W71:W72)</f>
        <v>1953000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oG6amxFIKtOqZZ2M8bamKPyk92xxPBvfeoJyNtiP53yZJB//ZcdxbZfWq2QluY8gnlpTD+f2akyD+GBXVPgng==" saltValue="UhP5Do9ePzu/XsiOpZcfg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2100000</v>
      </c>
      <c r="C10" s="118"/>
      <c r="D10" s="118"/>
      <c r="E10" s="118">
        <f t="shared" ref="E10:E17" si="0">$B10      +$C10      +$D10</f>
        <v>2100000</v>
      </c>
      <c r="F10" s="119">
        <v>2100000</v>
      </c>
      <c r="G10" s="120">
        <v>2100000</v>
      </c>
      <c r="H10" s="119">
        <v>1259000</v>
      </c>
      <c r="I10" s="120">
        <v>88820</v>
      </c>
      <c r="J10" s="119">
        <v>505000</v>
      </c>
      <c r="K10" s="120">
        <v>1351233</v>
      </c>
      <c r="L10" s="119">
        <v>227000</v>
      </c>
      <c r="M10" s="120">
        <v>338890</v>
      </c>
      <c r="N10" s="119"/>
      <c r="O10" s="120">
        <v>211487</v>
      </c>
      <c r="P10" s="119">
        <f t="shared" ref="P10:P17" si="1">$H10      +$J10      +$L10      +$N10</f>
        <v>1991000</v>
      </c>
      <c r="Q10" s="120">
        <f t="shared" ref="Q10:Q17" si="2">$I10      +$K10      +$M10      +$O10</f>
        <v>1990430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-37.594204609165217</v>
      </c>
      <c r="T10" s="59">
        <f t="shared" ref="T10:T17" si="5">IF(($E10      =0),0,(($P10      /$E10      )*100))</f>
        <v>94.80952380952381</v>
      </c>
      <c r="U10" s="61">
        <f t="shared" ref="U10:U17" si="6">IF(($E10      =0),0,(($Q10      /$E10      )*100))</f>
        <v>94.782380952380947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2100000</v>
      </c>
      <c r="C17" s="121">
        <f>SUM(C9:C16)</f>
        <v>0</v>
      </c>
      <c r="D17" s="121"/>
      <c r="E17" s="121">
        <f t="shared" si="0"/>
        <v>2100000</v>
      </c>
      <c r="F17" s="122">
        <f t="shared" ref="F17:O17" si="7">SUM(F9:F16)</f>
        <v>2100000</v>
      </c>
      <c r="G17" s="123">
        <f t="shared" si="7"/>
        <v>2100000</v>
      </c>
      <c r="H17" s="122">
        <f t="shared" si="7"/>
        <v>1259000</v>
      </c>
      <c r="I17" s="123">
        <f t="shared" si="7"/>
        <v>88820</v>
      </c>
      <c r="J17" s="122">
        <f t="shared" si="7"/>
        <v>505000</v>
      </c>
      <c r="K17" s="123">
        <f t="shared" si="7"/>
        <v>1351233</v>
      </c>
      <c r="L17" s="122">
        <f t="shared" si="7"/>
        <v>227000</v>
      </c>
      <c r="M17" s="123">
        <f t="shared" si="7"/>
        <v>338890</v>
      </c>
      <c r="N17" s="122">
        <f t="shared" si="7"/>
        <v>0</v>
      </c>
      <c r="O17" s="123">
        <f t="shared" si="7"/>
        <v>211487</v>
      </c>
      <c r="P17" s="122">
        <f t="shared" si="1"/>
        <v>1991000</v>
      </c>
      <c r="Q17" s="123">
        <f t="shared" si="2"/>
        <v>1990430</v>
      </c>
      <c r="R17" s="63">
        <f t="shared" si="3"/>
        <v>-100</v>
      </c>
      <c r="S17" s="64">
        <f t="shared" si="4"/>
        <v>-37.594204609165217</v>
      </c>
      <c r="T17" s="63">
        <f>IF((SUM($E9:$E14))=0,0,(P17/(SUM($E9:$E14))*100))</f>
        <v>94.80952380952381</v>
      </c>
      <c r="U17" s="65">
        <f>IF((SUM($E9:$E14))=0,0,(Q17/(SUM($E9:$E14))*100))</f>
        <v>94.782380952380947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30032000</v>
      </c>
      <c r="C23" s="118"/>
      <c r="D23" s="118"/>
      <c r="E23" s="118">
        <f t="shared" si="8"/>
        <v>30032000</v>
      </c>
      <c r="F23" s="119">
        <v>30032000</v>
      </c>
      <c r="G23" s="120">
        <v>30032000</v>
      </c>
      <c r="H23" s="119"/>
      <c r="I23" s="120"/>
      <c r="J23" s="119"/>
      <c r="K23" s="120">
        <v>16126618</v>
      </c>
      <c r="L23" s="119">
        <v>2217000</v>
      </c>
      <c r="M23" s="120">
        <v>2819399</v>
      </c>
      <c r="N23" s="119"/>
      <c r="O23" s="120">
        <v>3385510</v>
      </c>
      <c r="P23" s="119">
        <f t="shared" si="9"/>
        <v>2217000</v>
      </c>
      <c r="Q23" s="120">
        <f t="shared" si="10"/>
        <v>22331527</v>
      </c>
      <c r="R23" s="59">
        <f t="shared" si="11"/>
        <v>-100</v>
      </c>
      <c r="S23" s="60">
        <f t="shared" si="12"/>
        <v>20.079137433190549</v>
      </c>
      <c r="T23" s="59">
        <f t="shared" si="13"/>
        <v>7.3821257325519447</v>
      </c>
      <c r="U23" s="61">
        <f t="shared" si="14"/>
        <v>74.359106952583915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30032000</v>
      </c>
      <c r="C26" s="121">
        <f>SUM(C19:C25)</f>
        <v>0</v>
      </c>
      <c r="D26" s="121"/>
      <c r="E26" s="121">
        <f t="shared" si="8"/>
        <v>30032000</v>
      </c>
      <c r="F26" s="122">
        <f t="shared" ref="F26:O26" si="15">SUM(F19:F25)</f>
        <v>30032000</v>
      </c>
      <c r="G26" s="123">
        <f t="shared" si="15"/>
        <v>30032000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16126618</v>
      </c>
      <c r="L26" s="122">
        <f t="shared" si="15"/>
        <v>2217000</v>
      </c>
      <c r="M26" s="123">
        <f t="shared" si="15"/>
        <v>2819399</v>
      </c>
      <c r="N26" s="122">
        <f t="shared" si="15"/>
        <v>0</v>
      </c>
      <c r="O26" s="123">
        <f t="shared" si="15"/>
        <v>3385510</v>
      </c>
      <c r="P26" s="122">
        <f t="shared" si="9"/>
        <v>2217000</v>
      </c>
      <c r="Q26" s="123">
        <f t="shared" si="10"/>
        <v>22331527</v>
      </c>
      <c r="R26" s="63">
        <f t="shared" si="11"/>
        <v>-100</v>
      </c>
      <c r="S26" s="64">
        <f t="shared" si="12"/>
        <v>20.079137433190549</v>
      </c>
      <c r="T26" s="63">
        <f>IF(($E26-$E21-$E25)   =0,0,($P26   /($E26-$E21-$E25)   )*100)</f>
        <v>7.3821257325519447</v>
      </c>
      <c r="U26" s="65">
        <f>IF(($E26-$E21-$E25)   =0,0,($Q26   /($E26-$E21-$E25)   )*100)</f>
        <v>74.359106952583915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2135000</v>
      </c>
      <c r="C34" s="118"/>
      <c r="D34" s="118"/>
      <c r="E34" s="118">
        <f>$B34      +$C34      +$D34</f>
        <v>2135000</v>
      </c>
      <c r="F34" s="119">
        <v>2135000</v>
      </c>
      <c r="G34" s="120">
        <v>2135000</v>
      </c>
      <c r="H34" s="119">
        <v>534000</v>
      </c>
      <c r="I34" s="120"/>
      <c r="J34" s="119">
        <v>961000</v>
      </c>
      <c r="K34" s="120">
        <v>1494550</v>
      </c>
      <c r="L34" s="119">
        <v>80000</v>
      </c>
      <c r="M34" s="120">
        <v>639373</v>
      </c>
      <c r="N34" s="119"/>
      <c r="O34" s="120"/>
      <c r="P34" s="119">
        <f>$H34      +$J34      +$L34      +$N34</f>
        <v>1575000</v>
      </c>
      <c r="Q34" s="120">
        <f>$I34      +$K34      +$M34      +$O34</f>
        <v>2133923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73.770491803278688</v>
      </c>
      <c r="U34" s="61">
        <f>IF(($E34      =0),0,(($Q34      /$E34      )*100))</f>
        <v>99.949555035128796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2135000</v>
      </c>
      <c r="C35" s="121">
        <f>C34</f>
        <v>0</v>
      </c>
      <c r="D35" s="121"/>
      <c r="E35" s="121">
        <f>$B35      +$C35      +$D35</f>
        <v>2135000</v>
      </c>
      <c r="F35" s="122">
        <f t="shared" ref="F35:O35" si="17">F34</f>
        <v>2135000</v>
      </c>
      <c r="G35" s="123">
        <f t="shared" si="17"/>
        <v>2135000</v>
      </c>
      <c r="H35" s="122">
        <f t="shared" si="17"/>
        <v>534000</v>
      </c>
      <c r="I35" s="123">
        <f t="shared" si="17"/>
        <v>0</v>
      </c>
      <c r="J35" s="122">
        <f t="shared" si="17"/>
        <v>961000</v>
      </c>
      <c r="K35" s="123">
        <f t="shared" si="17"/>
        <v>1494550</v>
      </c>
      <c r="L35" s="122">
        <f t="shared" si="17"/>
        <v>80000</v>
      </c>
      <c r="M35" s="123">
        <f t="shared" si="17"/>
        <v>639373</v>
      </c>
      <c r="N35" s="122">
        <f t="shared" si="17"/>
        <v>0</v>
      </c>
      <c r="O35" s="123">
        <f t="shared" si="17"/>
        <v>0</v>
      </c>
      <c r="P35" s="122">
        <f>$H35      +$J35      +$L35      +$N35</f>
        <v>1575000</v>
      </c>
      <c r="Q35" s="123">
        <f>$I35      +$K35      +$M35      +$O35</f>
        <v>2133923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73.770491803278688</v>
      </c>
      <c r="U35" s="65">
        <f>IF($E35   =0,0,($Q35   /$E35   )*100)</f>
        <v>99.949555035128796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20946000</v>
      </c>
      <c r="C37" s="118"/>
      <c r="D37" s="118"/>
      <c r="E37" s="118">
        <f t="shared" ref="E37:E42" si="18">$B37      +$C37      +$D37</f>
        <v>20946000</v>
      </c>
      <c r="F37" s="119">
        <v>20946000</v>
      </c>
      <c r="G37" s="120">
        <v>20946000</v>
      </c>
      <c r="H37" s="119">
        <v>1065000</v>
      </c>
      <c r="I37" s="120"/>
      <c r="J37" s="119">
        <v>8853000</v>
      </c>
      <c r="K37" s="120">
        <v>4179482</v>
      </c>
      <c r="L37" s="119">
        <v>2006000</v>
      </c>
      <c r="M37" s="120">
        <v>1714081</v>
      </c>
      <c r="N37" s="119">
        <v>-404000</v>
      </c>
      <c r="O37" s="120">
        <v>4492934</v>
      </c>
      <c r="P37" s="119">
        <f t="shared" ref="P37:P42" si="19">$H37      +$J37      +$L37      +$N37</f>
        <v>11520000</v>
      </c>
      <c r="Q37" s="120">
        <f t="shared" ref="Q37:Q42" si="20">$I37      +$K37      +$M37      +$O37</f>
        <v>10386497</v>
      </c>
      <c r="R37" s="59">
        <f t="shared" ref="R37:R42" si="21">IF(($L37      =0),0,((($N37      -$L37      )/$L37      )*100))</f>
        <v>-120.1395812562313</v>
      </c>
      <c r="S37" s="60">
        <f t="shared" ref="S37:S42" si="22">IF(($M37      =0),0,((($O37      -$M37      )/$M37      )*100))</f>
        <v>162.11911805801475</v>
      </c>
      <c r="T37" s="59">
        <f t="shared" ref="T37:T42" si="23">IF(($E37      =0),0,(($P37      /$E37      )*100))</f>
        <v>54.998567745631618</v>
      </c>
      <c r="U37" s="61">
        <f t="shared" ref="U37:U42" si="24">IF(($E37      =0),0,(($Q37      /$E37      )*100))</f>
        <v>49.587019001241288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18262000</v>
      </c>
      <c r="C38" s="118">
        <v>-459000</v>
      </c>
      <c r="D38" s="118"/>
      <c r="E38" s="118">
        <f t="shared" si="18"/>
        <v>17803000</v>
      </c>
      <c r="F38" s="119">
        <v>18262000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39208000</v>
      </c>
      <c r="C42" s="121">
        <f>SUM(C37:C41)</f>
        <v>-459000</v>
      </c>
      <c r="D42" s="121"/>
      <c r="E42" s="121">
        <f t="shared" si="18"/>
        <v>38749000</v>
      </c>
      <c r="F42" s="122">
        <f t="shared" ref="F42:O42" si="25">SUM(F37:F41)</f>
        <v>39208000</v>
      </c>
      <c r="G42" s="123">
        <f t="shared" si="25"/>
        <v>20946000</v>
      </c>
      <c r="H42" s="122">
        <f t="shared" si="25"/>
        <v>1065000</v>
      </c>
      <c r="I42" s="123">
        <f t="shared" si="25"/>
        <v>0</v>
      </c>
      <c r="J42" s="122">
        <f t="shared" si="25"/>
        <v>8853000</v>
      </c>
      <c r="K42" s="123">
        <f t="shared" si="25"/>
        <v>4179482</v>
      </c>
      <c r="L42" s="122">
        <f t="shared" si="25"/>
        <v>2006000</v>
      </c>
      <c r="M42" s="123">
        <f t="shared" si="25"/>
        <v>1714081</v>
      </c>
      <c r="N42" s="122">
        <f t="shared" si="25"/>
        <v>-404000</v>
      </c>
      <c r="O42" s="123">
        <f t="shared" si="25"/>
        <v>4492934</v>
      </c>
      <c r="P42" s="122">
        <f t="shared" si="19"/>
        <v>11520000</v>
      </c>
      <c r="Q42" s="123">
        <f t="shared" si="20"/>
        <v>10386497</v>
      </c>
      <c r="R42" s="63">
        <f t="shared" si="21"/>
        <v>-120.1395812562313</v>
      </c>
      <c r="S42" s="64">
        <f t="shared" si="22"/>
        <v>162.11911805801475</v>
      </c>
      <c r="T42" s="63">
        <f>IF((+$E37+$E40) =0,0,(P42   /(+$E37+$E40) )*100)</f>
        <v>54.998567745631618</v>
      </c>
      <c r="U42" s="65">
        <f>IF((+$E37+$E40) =0,0,(Q42   /(+$E37+$E40) )*100)</f>
        <v>49.587019001241288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73475000</v>
      </c>
      <c r="C69" s="130">
        <f>SUM(C9:C16,C19:C25,C28:C31,C34,C37:C41,C44:C54,C57:C60,C63:C67)</f>
        <v>-459000</v>
      </c>
      <c r="D69" s="130"/>
      <c r="E69" s="130">
        <f t="shared" si="35"/>
        <v>73016000</v>
      </c>
      <c r="F69" s="131">
        <f t="shared" ref="F69:O69" si="43">SUM(F9:F16,F19:F25,F28:F31,F34,F37:F41,F44:F54,F57:F60,F63:F67)</f>
        <v>73475000</v>
      </c>
      <c r="G69" s="132">
        <f t="shared" si="43"/>
        <v>55213000</v>
      </c>
      <c r="H69" s="131">
        <f t="shared" si="43"/>
        <v>2858000</v>
      </c>
      <c r="I69" s="132">
        <f t="shared" si="43"/>
        <v>88820</v>
      </c>
      <c r="J69" s="131">
        <f t="shared" si="43"/>
        <v>10319000</v>
      </c>
      <c r="K69" s="132">
        <f t="shared" si="43"/>
        <v>23151883</v>
      </c>
      <c r="L69" s="131">
        <f t="shared" si="43"/>
        <v>4530000</v>
      </c>
      <c r="M69" s="132">
        <f t="shared" si="43"/>
        <v>5511743</v>
      </c>
      <c r="N69" s="131">
        <f t="shared" si="43"/>
        <v>-404000</v>
      </c>
      <c r="O69" s="132">
        <f t="shared" si="43"/>
        <v>8089931</v>
      </c>
      <c r="P69" s="131">
        <f t="shared" si="36"/>
        <v>17303000</v>
      </c>
      <c r="Q69" s="132">
        <f t="shared" si="37"/>
        <v>36842377</v>
      </c>
      <c r="R69" s="72">
        <f t="shared" si="38"/>
        <v>-108.91832229580574</v>
      </c>
      <c r="S69" s="73">
        <f t="shared" si="39"/>
        <v>46.776273857471224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31.338634017350987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66.727721732200749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52826000</v>
      </c>
      <c r="C71" s="118"/>
      <c r="D71" s="118"/>
      <c r="E71" s="118">
        <f>$B71      +$C71      +$D71</f>
        <v>52826000</v>
      </c>
      <c r="F71" s="119">
        <v>52826000</v>
      </c>
      <c r="G71" s="120">
        <v>52826000</v>
      </c>
      <c r="H71" s="119">
        <v>16904000</v>
      </c>
      <c r="I71" s="120">
        <v>12450391</v>
      </c>
      <c r="J71" s="119">
        <v>16224000</v>
      </c>
      <c r="K71" s="120">
        <v>26307375</v>
      </c>
      <c r="L71" s="119">
        <v>10631000</v>
      </c>
      <c r="M71" s="120">
        <v>4498985</v>
      </c>
      <c r="N71" s="119">
        <v>7399000</v>
      </c>
      <c r="O71" s="120">
        <v>6005071</v>
      </c>
      <c r="P71" s="119">
        <f>$H71      +$J71      +$L71      +$N71</f>
        <v>51158000</v>
      </c>
      <c r="Q71" s="120">
        <f>$I71      +$K71      +$M71      +$O71</f>
        <v>49261822</v>
      </c>
      <c r="R71" s="59">
        <f>IF(($L71      =0),0,((($N71      -$L71      )/$L71      )*100))</f>
        <v>-30.401655535697486</v>
      </c>
      <c r="S71" s="60">
        <f>IF(($M71      =0),0,((($O71      -$M71      )/$M71      )*100))</f>
        <v>33.476128504540469</v>
      </c>
      <c r="T71" s="59">
        <f>IF(($E71      =0),0,(($P71      /$E71      )*100))</f>
        <v>96.842463938212248</v>
      </c>
      <c r="U71" s="61">
        <f>IF(($E71      =0),0,(($Q71      /$E71      )*100))</f>
        <v>93.252985272403748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52826000</v>
      </c>
      <c r="C73" s="127">
        <f>SUM(C71:C72)</f>
        <v>0</v>
      </c>
      <c r="D73" s="127"/>
      <c r="E73" s="127">
        <f>$B73      +$C73      +$D73</f>
        <v>52826000</v>
      </c>
      <c r="F73" s="128">
        <f t="shared" ref="F73:O73" si="44">SUM(F71:F72)</f>
        <v>52826000</v>
      </c>
      <c r="G73" s="129">
        <f t="shared" si="44"/>
        <v>52826000</v>
      </c>
      <c r="H73" s="128">
        <f t="shared" si="44"/>
        <v>16904000</v>
      </c>
      <c r="I73" s="129">
        <f t="shared" si="44"/>
        <v>12450391</v>
      </c>
      <c r="J73" s="128">
        <f t="shared" si="44"/>
        <v>16224000</v>
      </c>
      <c r="K73" s="129">
        <f t="shared" si="44"/>
        <v>26307375</v>
      </c>
      <c r="L73" s="128">
        <f t="shared" si="44"/>
        <v>10631000</v>
      </c>
      <c r="M73" s="129">
        <f t="shared" si="44"/>
        <v>4498985</v>
      </c>
      <c r="N73" s="128">
        <f t="shared" si="44"/>
        <v>7399000</v>
      </c>
      <c r="O73" s="129">
        <f t="shared" si="44"/>
        <v>6005071</v>
      </c>
      <c r="P73" s="128">
        <f>$H73      +$J73      +$L73      +$N73</f>
        <v>51158000</v>
      </c>
      <c r="Q73" s="129">
        <f>$I73      +$K73      +$M73      +$O73</f>
        <v>49261822</v>
      </c>
      <c r="R73" s="68">
        <f>IF(($L73      =0),0,((($N73      -$L73      )/$L73      )*100))</f>
        <v>-30.401655535697486</v>
      </c>
      <c r="S73" s="69">
        <f>IF(($M73      =0),0,((($O73      -$M73      )/$M73      )*100))</f>
        <v>33.476128504540469</v>
      </c>
      <c r="T73" s="68">
        <f>IF(($E71      =0),0,(($P71      /$E71      )*100))</f>
        <v>96.842463938212248</v>
      </c>
      <c r="U73" s="70">
        <f>IF($E71   =0,0,($Q71   /$E71 )*100)</f>
        <v>93.252985272403748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52826000</v>
      </c>
      <c r="C74" s="130">
        <f>SUM(C71:C72)</f>
        <v>0</v>
      </c>
      <c r="D74" s="130"/>
      <c r="E74" s="130">
        <f>$B74      +$C74      +$D74</f>
        <v>52826000</v>
      </c>
      <c r="F74" s="131">
        <f t="shared" ref="F74:O74" si="45">SUM(F71:F72)</f>
        <v>52826000</v>
      </c>
      <c r="G74" s="132">
        <f t="shared" si="45"/>
        <v>52826000</v>
      </c>
      <c r="H74" s="131">
        <f t="shared" si="45"/>
        <v>16904000</v>
      </c>
      <c r="I74" s="132">
        <f t="shared" si="45"/>
        <v>12450391</v>
      </c>
      <c r="J74" s="131">
        <f t="shared" si="45"/>
        <v>16224000</v>
      </c>
      <c r="K74" s="132">
        <f t="shared" si="45"/>
        <v>26307375</v>
      </c>
      <c r="L74" s="131">
        <f t="shared" si="45"/>
        <v>10631000</v>
      </c>
      <c r="M74" s="132">
        <f t="shared" si="45"/>
        <v>4498985</v>
      </c>
      <c r="N74" s="131">
        <f t="shared" si="45"/>
        <v>7399000</v>
      </c>
      <c r="O74" s="132">
        <f t="shared" si="45"/>
        <v>6005071</v>
      </c>
      <c r="P74" s="131">
        <f>$H74      +$J74      +$L74      +$N74</f>
        <v>51158000</v>
      </c>
      <c r="Q74" s="132">
        <f>$I74      +$K74      +$M74      +$O74</f>
        <v>49261822</v>
      </c>
      <c r="R74" s="72">
        <f>IF(($L74      =0),0,((($N74      -$L74      )/$L74      )*100))</f>
        <v>-30.401655535697486</v>
      </c>
      <c r="S74" s="73">
        <f>IF(($M74      =0),0,((($O74      -$M74      )/$M74      )*100))</f>
        <v>33.476128504540469</v>
      </c>
      <c r="T74" s="72">
        <f>IF(($E71      =0),0,(($P71      /$E71      )*100))</f>
        <v>96.842463938212248</v>
      </c>
      <c r="U74" s="76">
        <f>IF($E71   =0,0,($Q71   /$E71 )*100)</f>
        <v>93.252985272403748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126301000</v>
      </c>
      <c r="C75" s="130">
        <f>SUM(C9:C16,C19:C25,C28:C31,C34,C37:C41,C44:C54,C57:C60,C63:C67,C71:C72)</f>
        <v>-459000</v>
      </c>
      <c r="D75" s="130"/>
      <c r="E75" s="130">
        <f>$B75      +$C75      +$D75</f>
        <v>125842000</v>
      </c>
      <c r="F75" s="131">
        <f t="shared" ref="F75:O75" si="46">SUM(F9:F16,F19:F25,F28:F31,F34,F37:F41,F44:F54,F57:F60,F63:F67,F71:F72)</f>
        <v>126301000</v>
      </c>
      <c r="G75" s="132">
        <f t="shared" si="46"/>
        <v>108039000</v>
      </c>
      <c r="H75" s="131">
        <f t="shared" si="46"/>
        <v>19762000</v>
      </c>
      <c r="I75" s="132">
        <f t="shared" si="46"/>
        <v>12539211</v>
      </c>
      <c r="J75" s="131">
        <f t="shared" si="46"/>
        <v>26543000</v>
      </c>
      <c r="K75" s="132">
        <f t="shared" si="46"/>
        <v>49459258</v>
      </c>
      <c r="L75" s="131">
        <f t="shared" si="46"/>
        <v>15161000</v>
      </c>
      <c r="M75" s="132">
        <f t="shared" si="46"/>
        <v>10010728</v>
      </c>
      <c r="N75" s="131">
        <f t="shared" si="46"/>
        <v>6995000</v>
      </c>
      <c r="O75" s="132">
        <f t="shared" si="46"/>
        <v>14095002</v>
      </c>
      <c r="P75" s="131">
        <f>$H75      +$J75      +$L75      +$N75</f>
        <v>68461000</v>
      </c>
      <c r="Q75" s="132">
        <f>$I75      +$K75      +$M75      +$O75</f>
        <v>86104199</v>
      </c>
      <c r="R75" s="72">
        <f>IF(($L75      =0),0,((($N75      -$L75      )/$L75      )*100))</f>
        <v>-53.86188246157905</v>
      </c>
      <c r="S75" s="73">
        <f>IF(($M75      =0),0,((($O75      -$M75      )/$M75      )*100))</f>
        <v>40.79897086405704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63.36693231148012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79.697330593581952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fGbYc20MRduuvGSotNaoBgQuXXjFMfzP0GPZSQ1lDTHyCmaRCo11kmFTiJw4hFe3aXHZgcLQ2GElIrRkYNVR1w==" saltValue="Z5tWbPH5NDvOZfQ6451+G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1569000</v>
      </c>
      <c r="I10" s="120">
        <v>1569343</v>
      </c>
      <c r="J10" s="119">
        <v>916000</v>
      </c>
      <c r="K10" s="120">
        <v>873916</v>
      </c>
      <c r="L10" s="119">
        <v>84000</v>
      </c>
      <c r="M10" s="120">
        <v>125002</v>
      </c>
      <c r="N10" s="119">
        <v>395000</v>
      </c>
      <c r="O10" s="120">
        <v>394817</v>
      </c>
      <c r="P10" s="119">
        <f t="shared" ref="P10:P17" si="1">$H10      +$J10      +$L10      +$N10</f>
        <v>2964000</v>
      </c>
      <c r="Q10" s="120">
        <f t="shared" ref="Q10:Q17" si="2">$I10      +$K10      +$M10      +$O10</f>
        <v>2963078</v>
      </c>
      <c r="R10" s="59">
        <f t="shared" ref="R10:R17" si="3">IF(($L10      =0),0,((($N10      -$L10      )/$L10      )*100))</f>
        <v>370.23809523809524</v>
      </c>
      <c r="S10" s="60">
        <f t="shared" ref="S10:S17" si="4">IF(($M10      =0),0,((($O10      -$M10      )/$M10      )*100))</f>
        <v>215.8485464232572</v>
      </c>
      <c r="T10" s="59">
        <f t="shared" ref="T10:T17" si="5">IF(($E10      =0),0,(($P10      /$E10      )*100))</f>
        <v>98.8</v>
      </c>
      <c r="U10" s="61">
        <f t="shared" ref="U10:U17" si="6">IF(($E10      =0),0,(($Q10      /$E10      )*100))</f>
        <v>98.769266666666667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1569000</v>
      </c>
      <c r="I17" s="123">
        <f t="shared" si="7"/>
        <v>1569343</v>
      </c>
      <c r="J17" s="122">
        <f t="shared" si="7"/>
        <v>916000</v>
      </c>
      <c r="K17" s="123">
        <f t="shared" si="7"/>
        <v>873916</v>
      </c>
      <c r="L17" s="122">
        <f t="shared" si="7"/>
        <v>84000</v>
      </c>
      <c r="M17" s="123">
        <f t="shared" si="7"/>
        <v>125002</v>
      </c>
      <c r="N17" s="122">
        <f t="shared" si="7"/>
        <v>395000</v>
      </c>
      <c r="O17" s="123">
        <f t="shared" si="7"/>
        <v>394817</v>
      </c>
      <c r="P17" s="122">
        <f t="shared" si="1"/>
        <v>2964000</v>
      </c>
      <c r="Q17" s="123">
        <f t="shared" si="2"/>
        <v>2963078</v>
      </c>
      <c r="R17" s="63">
        <f t="shared" si="3"/>
        <v>370.23809523809524</v>
      </c>
      <c r="S17" s="64">
        <f t="shared" si="4"/>
        <v>215.8485464232572</v>
      </c>
      <c r="T17" s="63">
        <f>IF((SUM($E9:$E14))=0,0,(P17/(SUM($E9:$E14))*100))</f>
        <v>98.8</v>
      </c>
      <c r="U17" s="65">
        <f>IF((SUM($E9:$E14))=0,0,(Q17/(SUM($E9:$E14))*100))</f>
        <v>98.769266666666667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32072000</v>
      </c>
      <c r="C23" s="118"/>
      <c r="D23" s="118"/>
      <c r="E23" s="118">
        <f t="shared" si="8"/>
        <v>32072000</v>
      </c>
      <c r="F23" s="119">
        <v>32072000</v>
      </c>
      <c r="G23" s="120">
        <v>32072000</v>
      </c>
      <c r="H23" s="119"/>
      <c r="I23" s="120"/>
      <c r="J23" s="119">
        <v>18241000</v>
      </c>
      <c r="K23" s="120"/>
      <c r="L23" s="119">
        <v>2913000</v>
      </c>
      <c r="M23" s="120">
        <v>468496</v>
      </c>
      <c r="N23" s="119">
        <v>473000</v>
      </c>
      <c r="O23" s="120">
        <v>7401613</v>
      </c>
      <c r="P23" s="119">
        <f t="shared" si="9"/>
        <v>21627000</v>
      </c>
      <c r="Q23" s="120">
        <f t="shared" si="10"/>
        <v>7870109</v>
      </c>
      <c r="R23" s="59">
        <f t="shared" si="11"/>
        <v>-83.762444215585305</v>
      </c>
      <c r="S23" s="60">
        <f t="shared" si="12"/>
        <v>1479.8668505174003</v>
      </c>
      <c r="T23" s="59">
        <f t="shared" si="13"/>
        <v>67.432651534048389</v>
      </c>
      <c r="U23" s="61">
        <f t="shared" si="14"/>
        <v>24.538878149164383</v>
      </c>
      <c r="V23" s="119">
        <v>4282000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32072000</v>
      </c>
      <c r="C26" s="121">
        <f>SUM(C19:C25)</f>
        <v>0</v>
      </c>
      <c r="D26" s="121"/>
      <c r="E26" s="121">
        <f t="shared" si="8"/>
        <v>32072000</v>
      </c>
      <c r="F26" s="122">
        <f t="shared" ref="F26:O26" si="15">SUM(F19:F25)</f>
        <v>32072000</v>
      </c>
      <c r="G26" s="123">
        <f t="shared" si="15"/>
        <v>32072000</v>
      </c>
      <c r="H26" s="122">
        <f t="shared" si="15"/>
        <v>0</v>
      </c>
      <c r="I26" s="123">
        <f t="shared" si="15"/>
        <v>0</v>
      </c>
      <c r="J26" s="122">
        <f t="shared" si="15"/>
        <v>18241000</v>
      </c>
      <c r="K26" s="123">
        <f t="shared" si="15"/>
        <v>0</v>
      </c>
      <c r="L26" s="122">
        <f t="shared" si="15"/>
        <v>2913000</v>
      </c>
      <c r="M26" s="123">
        <f t="shared" si="15"/>
        <v>468496</v>
      </c>
      <c r="N26" s="122">
        <f t="shared" si="15"/>
        <v>473000</v>
      </c>
      <c r="O26" s="123">
        <f t="shared" si="15"/>
        <v>7401613</v>
      </c>
      <c r="P26" s="122">
        <f t="shared" si="9"/>
        <v>21627000</v>
      </c>
      <c r="Q26" s="123">
        <f t="shared" si="10"/>
        <v>7870109</v>
      </c>
      <c r="R26" s="63">
        <f t="shared" si="11"/>
        <v>-83.762444215585305</v>
      </c>
      <c r="S26" s="64">
        <f t="shared" si="12"/>
        <v>1479.8668505174003</v>
      </c>
      <c r="T26" s="63">
        <f>IF(($E26-$E21-$E25)   =0,0,($P26   /($E26-$E21-$E25)   )*100)</f>
        <v>67.432651534048389</v>
      </c>
      <c r="U26" s="65">
        <f>IF(($E26-$E21-$E25)   =0,0,($Q26   /($E26-$E21-$E25)   )*100)</f>
        <v>24.538878149164383</v>
      </c>
      <c r="V26" s="122">
        <f>SUM(V19:V25)</f>
        <v>4282000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1992000</v>
      </c>
      <c r="C34" s="118"/>
      <c r="D34" s="118"/>
      <c r="E34" s="118">
        <f>$B34      +$C34      +$D34</f>
        <v>1992000</v>
      </c>
      <c r="F34" s="119">
        <v>1992000</v>
      </c>
      <c r="G34" s="120">
        <v>1992000</v>
      </c>
      <c r="H34" s="119">
        <v>498000</v>
      </c>
      <c r="I34" s="120">
        <v>933348</v>
      </c>
      <c r="J34" s="119">
        <v>895000</v>
      </c>
      <c r="K34" s="120">
        <v>896128</v>
      </c>
      <c r="L34" s="119">
        <v>163000</v>
      </c>
      <c r="M34" s="120">
        <v>162525</v>
      </c>
      <c r="N34" s="119"/>
      <c r="O34" s="120"/>
      <c r="P34" s="119">
        <f>$H34      +$J34      +$L34      +$N34</f>
        <v>1556000</v>
      </c>
      <c r="Q34" s="120">
        <f>$I34      +$K34      +$M34      +$O34</f>
        <v>1992001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78.112449799196796</v>
      </c>
      <c r="U34" s="61">
        <f>IF(($E34      =0),0,(($Q34      /$E34      )*100))</f>
        <v>100.0000502008032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1992000</v>
      </c>
      <c r="C35" s="121">
        <f>C34</f>
        <v>0</v>
      </c>
      <c r="D35" s="121"/>
      <c r="E35" s="121">
        <f>$B35      +$C35      +$D35</f>
        <v>1992000</v>
      </c>
      <c r="F35" s="122">
        <f t="shared" ref="F35:O35" si="17">F34</f>
        <v>1992000</v>
      </c>
      <c r="G35" s="123">
        <f t="shared" si="17"/>
        <v>1992000</v>
      </c>
      <c r="H35" s="122">
        <f t="shared" si="17"/>
        <v>498000</v>
      </c>
      <c r="I35" s="123">
        <f t="shared" si="17"/>
        <v>933348</v>
      </c>
      <c r="J35" s="122">
        <f t="shared" si="17"/>
        <v>895000</v>
      </c>
      <c r="K35" s="123">
        <f t="shared" si="17"/>
        <v>896128</v>
      </c>
      <c r="L35" s="122">
        <f t="shared" si="17"/>
        <v>163000</v>
      </c>
      <c r="M35" s="123">
        <f t="shared" si="17"/>
        <v>162525</v>
      </c>
      <c r="N35" s="122">
        <f t="shared" si="17"/>
        <v>0</v>
      </c>
      <c r="O35" s="123">
        <f t="shared" si="17"/>
        <v>0</v>
      </c>
      <c r="P35" s="122">
        <f>$H35      +$J35      +$L35      +$N35</f>
        <v>1556000</v>
      </c>
      <c r="Q35" s="123">
        <f>$I35      +$K35      +$M35      +$O35</f>
        <v>1992001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78.112449799196796</v>
      </c>
      <c r="U35" s="65">
        <f>IF($E35   =0,0,($Q35   /$E35   )*100)</f>
        <v>100.0000502008032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20287000</v>
      </c>
      <c r="C37" s="118"/>
      <c r="D37" s="118"/>
      <c r="E37" s="118">
        <f t="shared" ref="E37:E42" si="18">$B37      +$C37      +$D37</f>
        <v>20287000</v>
      </c>
      <c r="F37" s="119">
        <v>20287000</v>
      </c>
      <c r="G37" s="120">
        <v>20287000</v>
      </c>
      <c r="H37" s="119">
        <v>6712000</v>
      </c>
      <c r="I37" s="120">
        <v>4592144</v>
      </c>
      <c r="J37" s="119">
        <v>6474000</v>
      </c>
      <c r="K37" s="120">
        <v>10570788</v>
      </c>
      <c r="L37" s="119">
        <v>5158000</v>
      </c>
      <c r="M37" s="120"/>
      <c r="N37" s="119">
        <v>1411000</v>
      </c>
      <c r="O37" s="120">
        <v>574122</v>
      </c>
      <c r="P37" s="119">
        <f t="shared" ref="P37:P42" si="19">$H37      +$J37      +$L37      +$N37</f>
        <v>19755000</v>
      </c>
      <c r="Q37" s="120">
        <f t="shared" ref="Q37:Q42" si="20">$I37      +$K37      +$M37      +$O37</f>
        <v>15737054</v>
      </c>
      <c r="R37" s="59">
        <f t="shared" ref="R37:R42" si="21">IF(($L37      =0),0,((($N37      -$L37      )/$L37      )*100))</f>
        <v>-72.644435827840255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97.37763099521861</v>
      </c>
      <c r="U37" s="61">
        <f t="shared" ref="U37:U42" si="24">IF(($E37      =0),0,(($Q37      /$E37      )*100))</f>
        <v>77.572110218366447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13841000</v>
      </c>
      <c r="C38" s="118">
        <v>10478000</v>
      </c>
      <c r="D38" s="118"/>
      <c r="E38" s="118">
        <f t="shared" si="18"/>
        <v>24319000</v>
      </c>
      <c r="F38" s="119">
        <v>13841000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34128000</v>
      </c>
      <c r="C42" s="121">
        <f>SUM(C37:C41)</f>
        <v>10478000</v>
      </c>
      <c r="D42" s="121"/>
      <c r="E42" s="121">
        <f t="shared" si="18"/>
        <v>44606000</v>
      </c>
      <c r="F42" s="122">
        <f t="shared" ref="F42:O42" si="25">SUM(F37:F41)</f>
        <v>34128000</v>
      </c>
      <c r="G42" s="123">
        <f t="shared" si="25"/>
        <v>20287000</v>
      </c>
      <c r="H42" s="122">
        <f t="shared" si="25"/>
        <v>6712000</v>
      </c>
      <c r="I42" s="123">
        <f t="shared" si="25"/>
        <v>4592144</v>
      </c>
      <c r="J42" s="122">
        <f t="shared" si="25"/>
        <v>6474000</v>
      </c>
      <c r="K42" s="123">
        <f t="shared" si="25"/>
        <v>10570788</v>
      </c>
      <c r="L42" s="122">
        <f t="shared" si="25"/>
        <v>5158000</v>
      </c>
      <c r="M42" s="123">
        <f t="shared" si="25"/>
        <v>0</v>
      </c>
      <c r="N42" s="122">
        <f t="shared" si="25"/>
        <v>1411000</v>
      </c>
      <c r="O42" s="123">
        <f t="shared" si="25"/>
        <v>574122</v>
      </c>
      <c r="P42" s="122">
        <f t="shared" si="19"/>
        <v>19755000</v>
      </c>
      <c r="Q42" s="123">
        <f t="shared" si="20"/>
        <v>15737054</v>
      </c>
      <c r="R42" s="63">
        <f t="shared" si="21"/>
        <v>-72.644435827840255</v>
      </c>
      <c r="S42" s="64">
        <f t="shared" si="22"/>
        <v>0</v>
      </c>
      <c r="T42" s="63">
        <f>IF((+$E37+$E40) =0,0,(P42   /(+$E37+$E40) )*100)</f>
        <v>97.37763099521861</v>
      </c>
      <c r="U42" s="65">
        <f>IF((+$E37+$E40) =0,0,(Q42   /(+$E37+$E40) )*100)</f>
        <v>77.572110218366447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71192000</v>
      </c>
      <c r="C69" s="130">
        <f>SUM(C9:C16,C19:C25,C28:C31,C34,C37:C41,C44:C54,C57:C60,C63:C67)</f>
        <v>10478000</v>
      </c>
      <c r="D69" s="130"/>
      <c r="E69" s="130">
        <f t="shared" si="35"/>
        <v>81670000</v>
      </c>
      <c r="F69" s="131">
        <f t="shared" ref="F69:O69" si="43">SUM(F9:F16,F19:F25,F28:F31,F34,F37:F41,F44:F54,F57:F60,F63:F67)</f>
        <v>71192000</v>
      </c>
      <c r="G69" s="132">
        <f t="shared" si="43"/>
        <v>57351000</v>
      </c>
      <c r="H69" s="131">
        <f t="shared" si="43"/>
        <v>8779000</v>
      </c>
      <c r="I69" s="132">
        <f t="shared" si="43"/>
        <v>7094835</v>
      </c>
      <c r="J69" s="131">
        <f t="shared" si="43"/>
        <v>26526000</v>
      </c>
      <c r="K69" s="132">
        <f t="shared" si="43"/>
        <v>12340832</v>
      </c>
      <c r="L69" s="131">
        <f t="shared" si="43"/>
        <v>8318000</v>
      </c>
      <c r="M69" s="132">
        <f t="shared" si="43"/>
        <v>756023</v>
      </c>
      <c r="N69" s="131">
        <f t="shared" si="43"/>
        <v>2279000</v>
      </c>
      <c r="O69" s="132">
        <f t="shared" si="43"/>
        <v>8370552</v>
      </c>
      <c r="P69" s="131">
        <f t="shared" si="36"/>
        <v>45902000</v>
      </c>
      <c r="Q69" s="132">
        <f t="shared" si="37"/>
        <v>28562242</v>
      </c>
      <c r="R69" s="72">
        <f t="shared" si="38"/>
        <v>-72.601586919932686</v>
      </c>
      <c r="S69" s="73">
        <f t="shared" si="39"/>
        <v>1007.1821889016604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80.036965353699145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49.802517828808561</v>
      </c>
      <c r="V69" s="131">
        <f>SUM(V9:V16,V19:V25,V28:V31,V34,V37:V41,V44:V54,V57:V60,V63:V67)</f>
        <v>4282000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50886000</v>
      </c>
      <c r="C71" s="118"/>
      <c r="D71" s="118"/>
      <c r="E71" s="118">
        <f>$B71      +$C71      +$D71</f>
        <v>50886000</v>
      </c>
      <c r="F71" s="119">
        <v>50886000</v>
      </c>
      <c r="G71" s="120">
        <v>50886000</v>
      </c>
      <c r="H71" s="119">
        <v>8645000</v>
      </c>
      <c r="I71" s="120">
        <v>6853181</v>
      </c>
      <c r="J71" s="119">
        <v>23893000</v>
      </c>
      <c r="K71" s="120">
        <v>25582741</v>
      </c>
      <c r="L71" s="119">
        <v>6845000</v>
      </c>
      <c r="M71" s="120">
        <v>6958717</v>
      </c>
      <c r="N71" s="119">
        <v>11503000</v>
      </c>
      <c r="O71" s="120">
        <v>11388218</v>
      </c>
      <c r="P71" s="119">
        <f>$H71      +$J71      +$L71      +$N71</f>
        <v>50886000</v>
      </c>
      <c r="Q71" s="120">
        <f>$I71      +$K71      +$M71      +$O71</f>
        <v>50782857</v>
      </c>
      <c r="R71" s="59">
        <f>IF(($L71      =0),0,((($N71      -$L71      )/$L71      )*100))</f>
        <v>68.049671292914539</v>
      </c>
      <c r="S71" s="60">
        <f>IF(($M71      =0),0,((($O71      -$M71      )/$M71      )*100))</f>
        <v>63.653989665048883</v>
      </c>
      <c r="T71" s="59">
        <f>IF(($E71      =0),0,(($P71      /$E71      )*100))</f>
        <v>100</v>
      </c>
      <c r="U71" s="61">
        <f>IF(($E71      =0),0,(($Q71      /$E71      )*100))</f>
        <v>99.797305742247374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50886000</v>
      </c>
      <c r="C73" s="127">
        <f>SUM(C71:C72)</f>
        <v>0</v>
      </c>
      <c r="D73" s="127"/>
      <c r="E73" s="127">
        <f>$B73      +$C73      +$D73</f>
        <v>50886000</v>
      </c>
      <c r="F73" s="128">
        <f t="shared" ref="F73:O73" si="44">SUM(F71:F72)</f>
        <v>50886000</v>
      </c>
      <c r="G73" s="129">
        <f t="shared" si="44"/>
        <v>50886000</v>
      </c>
      <c r="H73" s="128">
        <f t="shared" si="44"/>
        <v>8645000</v>
      </c>
      <c r="I73" s="129">
        <f t="shared" si="44"/>
        <v>6853181</v>
      </c>
      <c r="J73" s="128">
        <f t="shared" si="44"/>
        <v>23893000</v>
      </c>
      <c r="K73" s="129">
        <f t="shared" si="44"/>
        <v>25582741</v>
      </c>
      <c r="L73" s="128">
        <f t="shared" si="44"/>
        <v>6845000</v>
      </c>
      <c r="M73" s="129">
        <f t="shared" si="44"/>
        <v>6958717</v>
      </c>
      <c r="N73" s="128">
        <f t="shared" si="44"/>
        <v>11503000</v>
      </c>
      <c r="O73" s="129">
        <f t="shared" si="44"/>
        <v>11388218</v>
      </c>
      <c r="P73" s="128">
        <f>$H73      +$J73      +$L73      +$N73</f>
        <v>50886000</v>
      </c>
      <c r="Q73" s="129">
        <f>$I73      +$K73      +$M73      +$O73</f>
        <v>50782857</v>
      </c>
      <c r="R73" s="68">
        <f>IF(($L73      =0),0,((($N73      -$L73      )/$L73      )*100))</f>
        <v>68.049671292914539</v>
      </c>
      <c r="S73" s="69">
        <f>IF(($M73      =0),0,((($O73      -$M73      )/$M73      )*100))</f>
        <v>63.653989665048883</v>
      </c>
      <c r="T73" s="68">
        <f>IF(($E71      =0),0,(($P71      /$E71      )*100))</f>
        <v>100</v>
      </c>
      <c r="U73" s="70">
        <f>IF($E71   =0,0,($Q71   /$E71 )*100)</f>
        <v>99.797305742247374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50886000</v>
      </c>
      <c r="C74" s="130">
        <f>SUM(C71:C72)</f>
        <v>0</v>
      </c>
      <c r="D74" s="130"/>
      <c r="E74" s="130">
        <f>$B74      +$C74      +$D74</f>
        <v>50886000</v>
      </c>
      <c r="F74" s="131">
        <f t="shared" ref="F74:O74" si="45">SUM(F71:F72)</f>
        <v>50886000</v>
      </c>
      <c r="G74" s="132">
        <f t="shared" si="45"/>
        <v>50886000</v>
      </c>
      <c r="H74" s="131">
        <f t="shared" si="45"/>
        <v>8645000</v>
      </c>
      <c r="I74" s="132">
        <f t="shared" si="45"/>
        <v>6853181</v>
      </c>
      <c r="J74" s="131">
        <f t="shared" si="45"/>
        <v>23893000</v>
      </c>
      <c r="K74" s="132">
        <f t="shared" si="45"/>
        <v>25582741</v>
      </c>
      <c r="L74" s="131">
        <f t="shared" si="45"/>
        <v>6845000</v>
      </c>
      <c r="M74" s="132">
        <f t="shared" si="45"/>
        <v>6958717</v>
      </c>
      <c r="N74" s="131">
        <f t="shared" si="45"/>
        <v>11503000</v>
      </c>
      <c r="O74" s="132">
        <f t="shared" si="45"/>
        <v>11388218</v>
      </c>
      <c r="P74" s="131">
        <f>$H74      +$J74      +$L74      +$N74</f>
        <v>50886000</v>
      </c>
      <c r="Q74" s="132">
        <f>$I74      +$K74      +$M74      +$O74</f>
        <v>50782857</v>
      </c>
      <c r="R74" s="72">
        <f>IF(($L74      =0),0,((($N74      -$L74      )/$L74      )*100))</f>
        <v>68.049671292914539</v>
      </c>
      <c r="S74" s="73">
        <f>IF(($M74      =0),0,((($O74      -$M74      )/$M74      )*100))</f>
        <v>63.653989665048883</v>
      </c>
      <c r="T74" s="72">
        <f>IF(($E71      =0),0,(($P71      /$E71      )*100))</f>
        <v>100</v>
      </c>
      <c r="U74" s="76">
        <f>IF($E71   =0,0,($Q71   /$E71 )*100)</f>
        <v>99.797305742247374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122078000</v>
      </c>
      <c r="C75" s="130">
        <f>SUM(C9:C16,C19:C25,C28:C31,C34,C37:C41,C44:C54,C57:C60,C63:C67,C71:C72)</f>
        <v>10478000</v>
      </c>
      <c r="D75" s="130"/>
      <c r="E75" s="130">
        <f>$B75      +$C75      +$D75</f>
        <v>132556000</v>
      </c>
      <c r="F75" s="131">
        <f t="shared" ref="F75:O75" si="46">SUM(F9:F16,F19:F25,F28:F31,F34,F37:F41,F44:F54,F57:F60,F63:F67,F71:F72)</f>
        <v>122078000</v>
      </c>
      <c r="G75" s="132">
        <f t="shared" si="46"/>
        <v>108237000</v>
      </c>
      <c r="H75" s="131">
        <f t="shared" si="46"/>
        <v>17424000</v>
      </c>
      <c r="I75" s="132">
        <f t="shared" si="46"/>
        <v>13948016</v>
      </c>
      <c r="J75" s="131">
        <f t="shared" si="46"/>
        <v>50419000</v>
      </c>
      <c r="K75" s="132">
        <f t="shared" si="46"/>
        <v>37923573</v>
      </c>
      <c r="L75" s="131">
        <f t="shared" si="46"/>
        <v>15163000</v>
      </c>
      <c r="M75" s="132">
        <f t="shared" si="46"/>
        <v>7714740</v>
      </c>
      <c r="N75" s="131">
        <f t="shared" si="46"/>
        <v>13782000</v>
      </c>
      <c r="O75" s="132">
        <f t="shared" si="46"/>
        <v>19758770</v>
      </c>
      <c r="P75" s="131">
        <f>$H75      +$J75      +$L75      +$N75</f>
        <v>96788000</v>
      </c>
      <c r="Q75" s="132">
        <f>$I75      +$K75      +$M75      +$O75</f>
        <v>79345099</v>
      </c>
      <c r="R75" s="72">
        <f>IF(($L75      =0),0,((($N75      -$L75      )/$L75      )*100))</f>
        <v>-9.107696366154455</v>
      </c>
      <c r="S75" s="73">
        <f>IF(($M75      =0),0,((($O75      -$M75      )/$M75      )*100))</f>
        <v>156.1171212510078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89.422286279183638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73.30681652300045</v>
      </c>
      <c r="V75" s="131">
        <f>SUM(V9:V16,V19:V25,V28:V31,V34,V37:V41,V44:V54,V57:V60,V63:V67,V71:V72)</f>
        <v>4282000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WamM3IGiGzGdPYMGehfqFoY1mUHYXJODE9/G36M8Tnk9iFiRk/Z9ztbcxOlw0mGi9ZEDdd8eSXsNdMkEOmcaMQ==" saltValue="6fSeHSL1YPLETpQPBLNK0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1092000</v>
      </c>
      <c r="I10" s="120">
        <v>1091846</v>
      </c>
      <c r="J10" s="119">
        <v>280000</v>
      </c>
      <c r="K10" s="120">
        <v>280170</v>
      </c>
      <c r="L10" s="119">
        <v>95000</v>
      </c>
      <c r="M10" s="120">
        <v>120318</v>
      </c>
      <c r="N10" s="119">
        <v>308000</v>
      </c>
      <c r="O10" s="120">
        <v>236000</v>
      </c>
      <c r="P10" s="119">
        <f t="shared" ref="P10:P17" si="1">$H10      +$J10      +$L10      +$N10</f>
        <v>1775000</v>
      </c>
      <c r="Q10" s="120">
        <f t="shared" ref="Q10:Q17" si="2">$I10      +$K10      +$M10      +$O10</f>
        <v>1728334</v>
      </c>
      <c r="R10" s="59">
        <f t="shared" ref="R10:R17" si="3">IF(($L10      =0),0,((($N10      -$L10      )/$L10      )*100))</f>
        <v>224.21052631578945</v>
      </c>
      <c r="S10" s="60">
        <f t="shared" ref="S10:S17" si="4">IF(($M10      =0),0,((($O10      -$M10      )/$M10      )*100))</f>
        <v>96.146877441446833</v>
      </c>
      <c r="T10" s="59">
        <f t="shared" ref="T10:T17" si="5">IF(($E10      =0),0,(($P10      /$E10      )*100))</f>
        <v>98.611111111111114</v>
      </c>
      <c r="U10" s="61">
        <f t="shared" ref="U10:U17" si="6">IF(($E10      =0),0,(($Q10      /$E10      )*100))</f>
        <v>96.018555555555551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1092000</v>
      </c>
      <c r="I17" s="123">
        <f t="shared" si="7"/>
        <v>1091846</v>
      </c>
      <c r="J17" s="122">
        <f t="shared" si="7"/>
        <v>280000</v>
      </c>
      <c r="K17" s="123">
        <f t="shared" si="7"/>
        <v>280170</v>
      </c>
      <c r="L17" s="122">
        <f t="shared" si="7"/>
        <v>95000</v>
      </c>
      <c r="M17" s="123">
        <f t="shared" si="7"/>
        <v>120318</v>
      </c>
      <c r="N17" s="122">
        <f t="shared" si="7"/>
        <v>308000</v>
      </c>
      <c r="O17" s="123">
        <f t="shared" si="7"/>
        <v>236000</v>
      </c>
      <c r="P17" s="122">
        <f t="shared" si="1"/>
        <v>1775000</v>
      </c>
      <c r="Q17" s="123">
        <f t="shared" si="2"/>
        <v>1728334</v>
      </c>
      <c r="R17" s="63">
        <f t="shared" si="3"/>
        <v>224.21052631578945</v>
      </c>
      <c r="S17" s="64">
        <f t="shared" si="4"/>
        <v>96.146877441446833</v>
      </c>
      <c r="T17" s="63">
        <f>IF((SUM($E9:$E14))=0,0,(P17/(SUM($E9:$E14))*100))</f>
        <v>98.611111111111114</v>
      </c>
      <c r="U17" s="65">
        <f>IF((SUM($E9:$E14))=0,0,(Q17/(SUM($E9:$E14))*100))</f>
        <v>96.018555555555551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18917000</v>
      </c>
      <c r="C23" s="118"/>
      <c r="D23" s="118"/>
      <c r="E23" s="118">
        <f t="shared" si="8"/>
        <v>18917000</v>
      </c>
      <c r="F23" s="119">
        <v>18917000</v>
      </c>
      <c r="G23" s="120">
        <v>18917000</v>
      </c>
      <c r="H23" s="119">
        <v>1499000</v>
      </c>
      <c r="I23" s="120"/>
      <c r="J23" s="119">
        <v>4972000</v>
      </c>
      <c r="K23" s="120">
        <v>1970546</v>
      </c>
      <c r="L23" s="119">
        <v>3070000</v>
      </c>
      <c r="M23" s="120">
        <v>9200803</v>
      </c>
      <c r="N23" s="119">
        <v>281000</v>
      </c>
      <c r="O23" s="120">
        <v>7068521</v>
      </c>
      <c r="P23" s="119">
        <f t="shared" si="9"/>
        <v>9822000</v>
      </c>
      <c r="Q23" s="120">
        <f t="shared" si="10"/>
        <v>18239870</v>
      </c>
      <c r="R23" s="59">
        <f t="shared" si="11"/>
        <v>-90.846905537459293</v>
      </c>
      <c r="S23" s="60">
        <f t="shared" si="12"/>
        <v>-23.174955490297965</v>
      </c>
      <c r="T23" s="59">
        <f t="shared" si="13"/>
        <v>51.921552043135797</v>
      </c>
      <c r="U23" s="61">
        <f t="shared" si="14"/>
        <v>96.420521224295612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18917000</v>
      </c>
      <c r="C26" s="121">
        <f>SUM(C19:C25)</f>
        <v>0</v>
      </c>
      <c r="D26" s="121"/>
      <c r="E26" s="121">
        <f t="shared" si="8"/>
        <v>18917000</v>
      </c>
      <c r="F26" s="122">
        <f t="shared" ref="F26:O26" si="15">SUM(F19:F25)</f>
        <v>18917000</v>
      </c>
      <c r="G26" s="123">
        <f t="shared" si="15"/>
        <v>18917000</v>
      </c>
      <c r="H26" s="122">
        <f t="shared" si="15"/>
        <v>1499000</v>
      </c>
      <c r="I26" s="123">
        <f t="shared" si="15"/>
        <v>0</v>
      </c>
      <c r="J26" s="122">
        <f t="shared" si="15"/>
        <v>4972000</v>
      </c>
      <c r="K26" s="123">
        <f t="shared" si="15"/>
        <v>1970546</v>
      </c>
      <c r="L26" s="122">
        <f t="shared" si="15"/>
        <v>3070000</v>
      </c>
      <c r="M26" s="123">
        <f t="shared" si="15"/>
        <v>9200803</v>
      </c>
      <c r="N26" s="122">
        <f t="shared" si="15"/>
        <v>281000</v>
      </c>
      <c r="O26" s="123">
        <f t="shared" si="15"/>
        <v>7068521</v>
      </c>
      <c r="P26" s="122">
        <f t="shared" si="9"/>
        <v>9822000</v>
      </c>
      <c r="Q26" s="123">
        <f t="shared" si="10"/>
        <v>18239870</v>
      </c>
      <c r="R26" s="63">
        <f t="shared" si="11"/>
        <v>-90.846905537459293</v>
      </c>
      <c r="S26" s="64">
        <f t="shared" si="12"/>
        <v>-23.174955490297965</v>
      </c>
      <c r="T26" s="63">
        <f>IF(($E26-$E21-$E25)   =0,0,($P26   /($E26-$E21-$E25)   )*100)</f>
        <v>51.921552043135797</v>
      </c>
      <c r="U26" s="65">
        <f>IF(($E26-$E21-$E25)   =0,0,($Q26   /($E26-$E21-$E25)   )*100)</f>
        <v>96.420521224295612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2253000</v>
      </c>
      <c r="C34" s="118"/>
      <c r="D34" s="118"/>
      <c r="E34" s="118">
        <f>$B34      +$C34      +$D34</f>
        <v>2253000</v>
      </c>
      <c r="F34" s="119">
        <v>2253000</v>
      </c>
      <c r="G34" s="120">
        <v>2253000</v>
      </c>
      <c r="H34" s="119">
        <v>523000</v>
      </c>
      <c r="I34" s="120">
        <v>523025</v>
      </c>
      <c r="J34" s="119">
        <v>589000</v>
      </c>
      <c r="K34" s="120">
        <v>589573</v>
      </c>
      <c r="L34" s="119">
        <v>623000</v>
      </c>
      <c r="M34" s="120">
        <v>622910</v>
      </c>
      <c r="N34" s="119">
        <v>517000</v>
      </c>
      <c r="O34" s="120">
        <v>427718</v>
      </c>
      <c r="P34" s="119">
        <f>$H34      +$J34      +$L34      +$N34</f>
        <v>2252000</v>
      </c>
      <c r="Q34" s="120">
        <f>$I34      +$K34      +$M34      +$O34</f>
        <v>2163226</v>
      </c>
      <c r="R34" s="59">
        <f>IF(($L34      =0),0,((($N34      -$L34      )/$L34      )*100))</f>
        <v>-17.014446227929376</v>
      </c>
      <c r="S34" s="60">
        <f>IF(($M34      =0),0,((($O34      -$M34      )/$M34      )*100))</f>
        <v>-31.33550593183606</v>
      </c>
      <c r="T34" s="59">
        <f>IF(($E34      =0),0,(($P34      /$E34      )*100))</f>
        <v>99.955614735907687</v>
      </c>
      <c r="U34" s="61">
        <f>IF(($E34      =0),0,(($Q34      /$E34      )*100))</f>
        <v>96.015357301375943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2253000</v>
      </c>
      <c r="C35" s="121">
        <f>C34</f>
        <v>0</v>
      </c>
      <c r="D35" s="121"/>
      <c r="E35" s="121">
        <f>$B35      +$C35      +$D35</f>
        <v>2253000</v>
      </c>
      <c r="F35" s="122">
        <f t="shared" ref="F35:O35" si="17">F34</f>
        <v>2253000</v>
      </c>
      <c r="G35" s="123">
        <f t="shared" si="17"/>
        <v>2253000</v>
      </c>
      <c r="H35" s="122">
        <f t="shared" si="17"/>
        <v>523000</v>
      </c>
      <c r="I35" s="123">
        <f t="shared" si="17"/>
        <v>523025</v>
      </c>
      <c r="J35" s="122">
        <f t="shared" si="17"/>
        <v>589000</v>
      </c>
      <c r="K35" s="123">
        <f t="shared" si="17"/>
        <v>589573</v>
      </c>
      <c r="L35" s="122">
        <f t="shared" si="17"/>
        <v>623000</v>
      </c>
      <c r="M35" s="123">
        <f t="shared" si="17"/>
        <v>622910</v>
      </c>
      <c r="N35" s="122">
        <f t="shared" si="17"/>
        <v>517000</v>
      </c>
      <c r="O35" s="123">
        <f t="shared" si="17"/>
        <v>427718</v>
      </c>
      <c r="P35" s="122">
        <f>$H35      +$J35      +$L35      +$N35</f>
        <v>2252000</v>
      </c>
      <c r="Q35" s="123">
        <f>$I35      +$K35      +$M35      +$O35</f>
        <v>2163226</v>
      </c>
      <c r="R35" s="63">
        <f>IF(($L35      =0),0,((($N35      -$L35      )/$L35      )*100))</f>
        <v>-17.014446227929376</v>
      </c>
      <c r="S35" s="64">
        <f>IF(($M35      =0),0,((($O35      -$M35      )/$M35      )*100))</f>
        <v>-31.33550593183606</v>
      </c>
      <c r="T35" s="63">
        <f>IF($E35   =0,0,($P35   /$E35   )*100)</f>
        <v>99.955614735907687</v>
      </c>
      <c r="U35" s="65">
        <f>IF($E35   =0,0,($Q35   /$E35   )*100)</f>
        <v>96.015357301375943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20158000</v>
      </c>
      <c r="C37" s="118"/>
      <c r="D37" s="118"/>
      <c r="E37" s="118">
        <f t="shared" ref="E37:E42" si="18">$B37      +$C37      +$D37</f>
        <v>20158000</v>
      </c>
      <c r="F37" s="119">
        <v>20158000</v>
      </c>
      <c r="G37" s="120">
        <v>20158000</v>
      </c>
      <c r="H37" s="119">
        <v>7983000</v>
      </c>
      <c r="I37" s="120">
        <v>9200079</v>
      </c>
      <c r="J37" s="119">
        <v>5119000</v>
      </c>
      <c r="K37" s="120">
        <v>7047513</v>
      </c>
      <c r="L37" s="119">
        <v>3538000</v>
      </c>
      <c r="M37" s="120">
        <v>3537205</v>
      </c>
      <c r="N37" s="119"/>
      <c r="O37" s="120"/>
      <c r="P37" s="119">
        <f t="shared" ref="P37:P42" si="19">$H37      +$J37      +$L37      +$N37</f>
        <v>16640000</v>
      </c>
      <c r="Q37" s="120">
        <f t="shared" ref="Q37:Q42" si="20">$I37      +$K37      +$M37      +$O37</f>
        <v>19784797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-100</v>
      </c>
      <c r="T37" s="59">
        <f t="shared" ref="T37:T42" si="23">IF(($E37      =0),0,(($P37      /$E37      )*100))</f>
        <v>82.54787181267983</v>
      </c>
      <c r="U37" s="61">
        <f t="shared" ref="U37:U42" si="24">IF(($E37      =0),0,(($Q37      /$E37      )*100))</f>
        <v>98.148610973310852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31507000</v>
      </c>
      <c r="C38" s="118">
        <v>-5541000</v>
      </c>
      <c r="D38" s="118"/>
      <c r="E38" s="118">
        <f t="shared" si="18"/>
        <v>25966000</v>
      </c>
      <c r="F38" s="119">
        <v>31507000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51665000</v>
      </c>
      <c r="C42" s="121">
        <f>SUM(C37:C41)</f>
        <v>-5541000</v>
      </c>
      <c r="D42" s="121"/>
      <c r="E42" s="121">
        <f t="shared" si="18"/>
        <v>46124000</v>
      </c>
      <c r="F42" s="122">
        <f t="shared" ref="F42:O42" si="25">SUM(F37:F41)</f>
        <v>51665000</v>
      </c>
      <c r="G42" s="123">
        <f t="shared" si="25"/>
        <v>20158000</v>
      </c>
      <c r="H42" s="122">
        <f t="shared" si="25"/>
        <v>7983000</v>
      </c>
      <c r="I42" s="123">
        <f t="shared" si="25"/>
        <v>9200079</v>
      </c>
      <c r="J42" s="122">
        <f t="shared" si="25"/>
        <v>5119000</v>
      </c>
      <c r="K42" s="123">
        <f t="shared" si="25"/>
        <v>7047513</v>
      </c>
      <c r="L42" s="122">
        <f t="shared" si="25"/>
        <v>3538000</v>
      </c>
      <c r="M42" s="123">
        <f t="shared" si="25"/>
        <v>3537205</v>
      </c>
      <c r="N42" s="122">
        <f t="shared" si="25"/>
        <v>0</v>
      </c>
      <c r="O42" s="123">
        <f t="shared" si="25"/>
        <v>0</v>
      </c>
      <c r="P42" s="122">
        <f t="shared" si="19"/>
        <v>16640000</v>
      </c>
      <c r="Q42" s="123">
        <f t="shared" si="20"/>
        <v>19784797</v>
      </c>
      <c r="R42" s="63">
        <f t="shared" si="21"/>
        <v>-100</v>
      </c>
      <c r="S42" s="64">
        <f t="shared" si="22"/>
        <v>-100</v>
      </c>
      <c r="T42" s="63">
        <f>IF((+$E37+$E40) =0,0,(P42   /(+$E37+$E40) )*100)</f>
        <v>82.54787181267983</v>
      </c>
      <c r="U42" s="65">
        <f>IF((+$E37+$E40) =0,0,(Q42   /(+$E37+$E40) )*100)</f>
        <v>98.148610973310852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74635000</v>
      </c>
      <c r="C69" s="130">
        <f>SUM(C9:C16,C19:C25,C28:C31,C34,C37:C41,C44:C54,C57:C60,C63:C67)</f>
        <v>-5541000</v>
      </c>
      <c r="D69" s="130"/>
      <c r="E69" s="130">
        <f t="shared" si="35"/>
        <v>69094000</v>
      </c>
      <c r="F69" s="131">
        <f t="shared" ref="F69:O69" si="43">SUM(F9:F16,F19:F25,F28:F31,F34,F37:F41,F44:F54,F57:F60,F63:F67)</f>
        <v>74635000</v>
      </c>
      <c r="G69" s="132">
        <f t="shared" si="43"/>
        <v>43128000</v>
      </c>
      <c r="H69" s="131">
        <f t="shared" si="43"/>
        <v>11097000</v>
      </c>
      <c r="I69" s="132">
        <f t="shared" si="43"/>
        <v>10814950</v>
      </c>
      <c r="J69" s="131">
        <f t="shared" si="43"/>
        <v>10960000</v>
      </c>
      <c r="K69" s="132">
        <f t="shared" si="43"/>
        <v>9887802</v>
      </c>
      <c r="L69" s="131">
        <f t="shared" si="43"/>
        <v>7326000</v>
      </c>
      <c r="M69" s="132">
        <f t="shared" si="43"/>
        <v>13481236</v>
      </c>
      <c r="N69" s="131">
        <f t="shared" si="43"/>
        <v>1106000</v>
      </c>
      <c r="O69" s="132">
        <f t="shared" si="43"/>
        <v>7732239</v>
      </c>
      <c r="P69" s="131">
        <f t="shared" si="36"/>
        <v>30489000</v>
      </c>
      <c r="Q69" s="132">
        <f t="shared" si="37"/>
        <v>41916227</v>
      </c>
      <c r="R69" s="72">
        <f t="shared" si="38"/>
        <v>-84.903084903084903</v>
      </c>
      <c r="S69" s="73">
        <f t="shared" si="39"/>
        <v>-42.644435569557572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70.694212576516406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97.190287052494895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47172000</v>
      </c>
      <c r="C71" s="118"/>
      <c r="D71" s="118"/>
      <c r="E71" s="118">
        <f>$B71      +$C71      +$D71</f>
        <v>47172000</v>
      </c>
      <c r="F71" s="119">
        <v>47172000</v>
      </c>
      <c r="G71" s="120">
        <v>47172000</v>
      </c>
      <c r="H71" s="119">
        <v>30190000</v>
      </c>
      <c r="I71" s="120">
        <v>36971383</v>
      </c>
      <c r="J71" s="119">
        <v>11406000</v>
      </c>
      <c r="K71" s="120">
        <v>8708981</v>
      </c>
      <c r="L71" s="119">
        <v>2927000</v>
      </c>
      <c r="M71" s="120">
        <v>3063830</v>
      </c>
      <c r="N71" s="119">
        <v>934000</v>
      </c>
      <c r="O71" s="120">
        <v>273502</v>
      </c>
      <c r="P71" s="119">
        <f>$H71      +$J71      +$L71      +$N71</f>
        <v>45457000</v>
      </c>
      <c r="Q71" s="120">
        <f>$I71      +$K71      +$M71      +$O71</f>
        <v>49017696</v>
      </c>
      <c r="R71" s="59">
        <f>IF(($L71      =0),0,((($N71      -$L71      )/$L71      )*100))</f>
        <v>-68.090194738640236</v>
      </c>
      <c r="S71" s="60">
        <f>IF(($M71      =0),0,((($O71      -$M71      )/$M71      )*100))</f>
        <v>-91.073199231027829</v>
      </c>
      <c r="T71" s="59">
        <f>IF(($E71      =0),0,(($P71      /$E71      )*100))</f>
        <v>96.364368693292633</v>
      </c>
      <c r="U71" s="61">
        <f>IF(($E71      =0),0,(($Q71      /$E71      )*100))</f>
        <v>103.91269397099974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47172000</v>
      </c>
      <c r="C73" s="127">
        <f>SUM(C71:C72)</f>
        <v>0</v>
      </c>
      <c r="D73" s="127"/>
      <c r="E73" s="127">
        <f>$B73      +$C73      +$D73</f>
        <v>47172000</v>
      </c>
      <c r="F73" s="128">
        <f t="shared" ref="F73:O73" si="44">SUM(F71:F72)</f>
        <v>47172000</v>
      </c>
      <c r="G73" s="129">
        <f t="shared" si="44"/>
        <v>47172000</v>
      </c>
      <c r="H73" s="128">
        <f t="shared" si="44"/>
        <v>30190000</v>
      </c>
      <c r="I73" s="129">
        <f t="shared" si="44"/>
        <v>36971383</v>
      </c>
      <c r="J73" s="128">
        <f t="shared" si="44"/>
        <v>11406000</v>
      </c>
      <c r="K73" s="129">
        <f t="shared" si="44"/>
        <v>8708981</v>
      </c>
      <c r="L73" s="128">
        <f t="shared" si="44"/>
        <v>2927000</v>
      </c>
      <c r="M73" s="129">
        <f t="shared" si="44"/>
        <v>3063830</v>
      </c>
      <c r="N73" s="128">
        <f t="shared" si="44"/>
        <v>934000</v>
      </c>
      <c r="O73" s="129">
        <f t="shared" si="44"/>
        <v>273502</v>
      </c>
      <c r="P73" s="128">
        <f>$H73      +$J73      +$L73      +$N73</f>
        <v>45457000</v>
      </c>
      <c r="Q73" s="129">
        <f>$I73      +$K73      +$M73      +$O73</f>
        <v>49017696</v>
      </c>
      <c r="R73" s="68">
        <f>IF(($L73      =0),0,((($N73      -$L73      )/$L73      )*100))</f>
        <v>-68.090194738640236</v>
      </c>
      <c r="S73" s="69">
        <f>IF(($M73      =0),0,((($O73      -$M73      )/$M73      )*100))</f>
        <v>-91.073199231027829</v>
      </c>
      <c r="T73" s="68">
        <f>IF(($E71      =0),0,(($P71      /$E71      )*100))</f>
        <v>96.364368693292633</v>
      </c>
      <c r="U73" s="70">
        <f>IF($E71   =0,0,($Q71   /$E71 )*100)</f>
        <v>103.91269397099974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47172000</v>
      </c>
      <c r="C74" s="130">
        <f>SUM(C71:C72)</f>
        <v>0</v>
      </c>
      <c r="D74" s="130"/>
      <c r="E74" s="130">
        <f>$B74      +$C74      +$D74</f>
        <v>47172000</v>
      </c>
      <c r="F74" s="131">
        <f t="shared" ref="F74:O74" si="45">SUM(F71:F72)</f>
        <v>47172000</v>
      </c>
      <c r="G74" s="132">
        <f t="shared" si="45"/>
        <v>47172000</v>
      </c>
      <c r="H74" s="131">
        <f t="shared" si="45"/>
        <v>30190000</v>
      </c>
      <c r="I74" s="132">
        <f t="shared" si="45"/>
        <v>36971383</v>
      </c>
      <c r="J74" s="131">
        <f t="shared" si="45"/>
        <v>11406000</v>
      </c>
      <c r="K74" s="132">
        <f t="shared" si="45"/>
        <v>8708981</v>
      </c>
      <c r="L74" s="131">
        <f t="shared" si="45"/>
        <v>2927000</v>
      </c>
      <c r="M74" s="132">
        <f t="shared" si="45"/>
        <v>3063830</v>
      </c>
      <c r="N74" s="131">
        <f t="shared" si="45"/>
        <v>934000</v>
      </c>
      <c r="O74" s="132">
        <f t="shared" si="45"/>
        <v>273502</v>
      </c>
      <c r="P74" s="131">
        <f>$H74      +$J74      +$L74      +$N74</f>
        <v>45457000</v>
      </c>
      <c r="Q74" s="132">
        <f>$I74      +$K74      +$M74      +$O74</f>
        <v>49017696</v>
      </c>
      <c r="R74" s="72">
        <f>IF(($L74      =0),0,((($N74      -$L74      )/$L74      )*100))</f>
        <v>-68.090194738640236</v>
      </c>
      <c r="S74" s="73">
        <f>IF(($M74      =0),0,((($O74      -$M74      )/$M74      )*100))</f>
        <v>-91.073199231027829</v>
      </c>
      <c r="T74" s="72">
        <f>IF(($E71      =0),0,(($P71      /$E71      )*100))</f>
        <v>96.364368693292633</v>
      </c>
      <c r="U74" s="76">
        <f>IF($E71   =0,0,($Q71   /$E71 )*100)</f>
        <v>103.91269397099974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121807000</v>
      </c>
      <c r="C75" s="130">
        <f>SUM(C9:C16,C19:C25,C28:C31,C34,C37:C41,C44:C54,C57:C60,C63:C67,C71:C72)</f>
        <v>-5541000</v>
      </c>
      <c r="D75" s="130"/>
      <c r="E75" s="130">
        <f>$B75      +$C75      +$D75</f>
        <v>116266000</v>
      </c>
      <c r="F75" s="131">
        <f t="shared" ref="F75:O75" si="46">SUM(F9:F16,F19:F25,F28:F31,F34,F37:F41,F44:F54,F57:F60,F63:F67,F71:F72)</f>
        <v>121807000</v>
      </c>
      <c r="G75" s="132">
        <f t="shared" si="46"/>
        <v>90300000</v>
      </c>
      <c r="H75" s="131">
        <f t="shared" si="46"/>
        <v>41287000</v>
      </c>
      <c r="I75" s="132">
        <f t="shared" si="46"/>
        <v>47786333</v>
      </c>
      <c r="J75" s="131">
        <f t="shared" si="46"/>
        <v>22366000</v>
      </c>
      <c r="K75" s="132">
        <f t="shared" si="46"/>
        <v>18596783</v>
      </c>
      <c r="L75" s="131">
        <f t="shared" si="46"/>
        <v>10253000</v>
      </c>
      <c r="M75" s="132">
        <f t="shared" si="46"/>
        <v>16545066</v>
      </c>
      <c r="N75" s="131">
        <f t="shared" si="46"/>
        <v>2040000</v>
      </c>
      <c r="O75" s="132">
        <f t="shared" si="46"/>
        <v>8005741</v>
      </c>
      <c r="P75" s="131">
        <f>$H75      +$J75      +$L75      +$N75</f>
        <v>75946000</v>
      </c>
      <c r="Q75" s="132">
        <f>$I75      +$K75      +$M75      +$O75</f>
        <v>90933923</v>
      </c>
      <c r="R75" s="72">
        <f>IF(($L75      =0),0,((($N75      -$L75      )/$L75      )*100))</f>
        <v>-80.103384375304785</v>
      </c>
      <c r="S75" s="73">
        <f>IF(($M75      =0),0,((($O75      -$M75      )/$M75      )*100))</f>
        <v>-51.612516988448398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84.104097452934667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100.7020188261351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MuBQKGXUhzU6YK34hTA0KWPXl4oAJCuxyA63/3vpqyyA0PU4LwwiqMSs9jxBjUgrMxqcTsBRdaxwQ/6GVoAQMQ==" saltValue="vCUkH6iW5IqEpTlH6fvPi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1023000</v>
      </c>
      <c r="I10" s="120">
        <v>1056909</v>
      </c>
      <c r="J10" s="119">
        <v>896000</v>
      </c>
      <c r="K10" s="120">
        <v>896293</v>
      </c>
      <c r="L10" s="119">
        <v>494000</v>
      </c>
      <c r="M10" s="120">
        <v>504709</v>
      </c>
      <c r="N10" s="119">
        <v>243000</v>
      </c>
      <c r="O10" s="120">
        <v>542089</v>
      </c>
      <c r="P10" s="119">
        <f t="shared" ref="P10:P17" si="1">$H10      +$J10      +$L10      +$N10</f>
        <v>2656000</v>
      </c>
      <c r="Q10" s="120">
        <f t="shared" ref="Q10:Q17" si="2">$I10      +$K10      +$M10      +$O10</f>
        <v>3000000</v>
      </c>
      <c r="R10" s="59">
        <f t="shared" ref="R10:R17" si="3">IF(($L10      =0),0,((($N10      -$L10      )/$L10      )*100))</f>
        <v>-50.809716599190281</v>
      </c>
      <c r="S10" s="60">
        <f t="shared" ref="S10:S17" si="4">IF(($M10      =0),0,((($O10      -$M10      )/$M10      )*100))</f>
        <v>7.4062479567433908</v>
      </c>
      <c r="T10" s="59">
        <f t="shared" ref="T10:T17" si="5">IF(($E10      =0),0,(($P10      /$E10      )*100))</f>
        <v>88.533333333333331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1023000</v>
      </c>
      <c r="I17" s="123">
        <f t="shared" si="7"/>
        <v>1056909</v>
      </c>
      <c r="J17" s="122">
        <f t="shared" si="7"/>
        <v>896000</v>
      </c>
      <c r="K17" s="123">
        <f t="shared" si="7"/>
        <v>896293</v>
      </c>
      <c r="L17" s="122">
        <f t="shared" si="7"/>
        <v>494000</v>
      </c>
      <c r="M17" s="123">
        <f t="shared" si="7"/>
        <v>504709</v>
      </c>
      <c r="N17" s="122">
        <f t="shared" si="7"/>
        <v>243000</v>
      </c>
      <c r="O17" s="123">
        <f t="shared" si="7"/>
        <v>542089</v>
      </c>
      <c r="P17" s="122">
        <f t="shared" si="1"/>
        <v>2656000</v>
      </c>
      <c r="Q17" s="123">
        <f t="shared" si="2"/>
        <v>3000000</v>
      </c>
      <c r="R17" s="63">
        <f t="shared" si="3"/>
        <v>-50.809716599190281</v>
      </c>
      <c r="S17" s="64">
        <f t="shared" si="4"/>
        <v>7.4062479567433908</v>
      </c>
      <c r="T17" s="63">
        <f>IF((SUM($E9:$E14))=0,0,(P17/(SUM($E9:$E14))*100))</f>
        <v>88.533333333333331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5808000</v>
      </c>
      <c r="W22" s="120">
        <v>5807000</v>
      </c>
    </row>
    <row r="23" spans="1:23" ht="12.95" customHeight="1" x14ac:dyDescent="0.2">
      <c r="A23" s="58" t="s">
        <v>50</v>
      </c>
      <c r="B23" s="118">
        <v>35516000</v>
      </c>
      <c r="C23" s="118"/>
      <c r="D23" s="118"/>
      <c r="E23" s="118">
        <f t="shared" si="8"/>
        <v>35516000</v>
      </c>
      <c r="F23" s="119">
        <v>35516000</v>
      </c>
      <c r="G23" s="120">
        <v>35516000</v>
      </c>
      <c r="H23" s="119">
        <v>7037000</v>
      </c>
      <c r="I23" s="120">
        <v>2517730</v>
      </c>
      <c r="J23" s="119"/>
      <c r="K23" s="120">
        <v>16572589</v>
      </c>
      <c r="L23" s="119">
        <v>4644000</v>
      </c>
      <c r="M23" s="120">
        <v>10530732</v>
      </c>
      <c r="N23" s="119">
        <v>3650000</v>
      </c>
      <c r="O23" s="120">
        <v>11702433</v>
      </c>
      <c r="P23" s="119">
        <f t="shared" si="9"/>
        <v>15331000</v>
      </c>
      <c r="Q23" s="120">
        <f t="shared" si="10"/>
        <v>41323484</v>
      </c>
      <c r="R23" s="59">
        <f t="shared" si="11"/>
        <v>-21.40396210163652</v>
      </c>
      <c r="S23" s="60">
        <f t="shared" si="12"/>
        <v>11.126491491759548</v>
      </c>
      <c r="T23" s="59">
        <f t="shared" si="13"/>
        <v>43.166460186957991</v>
      </c>
      <c r="U23" s="61">
        <f t="shared" si="14"/>
        <v>116.35174006081766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35516000</v>
      </c>
      <c r="C26" s="121">
        <f>SUM(C19:C25)</f>
        <v>0</v>
      </c>
      <c r="D26" s="121"/>
      <c r="E26" s="121">
        <f t="shared" si="8"/>
        <v>35516000</v>
      </c>
      <c r="F26" s="122">
        <f t="shared" ref="F26:O26" si="15">SUM(F19:F25)</f>
        <v>35516000</v>
      </c>
      <c r="G26" s="123">
        <f t="shared" si="15"/>
        <v>35516000</v>
      </c>
      <c r="H26" s="122">
        <f t="shared" si="15"/>
        <v>7037000</v>
      </c>
      <c r="I26" s="123">
        <f t="shared" si="15"/>
        <v>2517730</v>
      </c>
      <c r="J26" s="122">
        <f t="shared" si="15"/>
        <v>0</v>
      </c>
      <c r="K26" s="123">
        <f t="shared" si="15"/>
        <v>16572589</v>
      </c>
      <c r="L26" s="122">
        <f t="shared" si="15"/>
        <v>4644000</v>
      </c>
      <c r="M26" s="123">
        <f t="shared" si="15"/>
        <v>10530732</v>
      </c>
      <c r="N26" s="122">
        <f t="shared" si="15"/>
        <v>3650000</v>
      </c>
      <c r="O26" s="123">
        <f t="shared" si="15"/>
        <v>11702433</v>
      </c>
      <c r="P26" s="122">
        <f t="shared" si="9"/>
        <v>15331000</v>
      </c>
      <c r="Q26" s="123">
        <f t="shared" si="10"/>
        <v>41323484</v>
      </c>
      <c r="R26" s="63">
        <f t="shared" si="11"/>
        <v>-21.40396210163652</v>
      </c>
      <c r="S26" s="64">
        <f t="shared" si="12"/>
        <v>11.126491491759548</v>
      </c>
      <c r="T26" s="63">
        <f>IF(($E26-$E21-$E25)   =0,0,($P26   /($E26-$E21-$E25)   )*100)</f>
        <v>43.166460186957991</v>
      </c>
      <c r="U26" s="65">
        <f>IF(($E26-$E21-$E25)   =0,0,($Q26   /($E26-$E21-$E25)   )*100)</f>
        <v>116.35174006081766</v>
      </c>
      <c r="V26" s="122">
        <f>SUM(V19:V25)</f>
        <v>5808000</v>
      </c>
      <c r="W26" s="123">
        <f>SUM(W19:W25)</f>
        <v>5807000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1732000</v>
      </c>
      <c r="C34" s="118"/>
      <c r="D34" s="118"/>
      <c r="E34" s="118">
        <f>$B34      +$C34      +$D34</f>
        <v>1732000</v>
      </c>
      <c r="F34" s="119">
        <v>1732000</v>
      </c>
      <c r="G34" s="120">
        <v>1732000</v>
      </c>
      <c r="H34" s="119">
        <v>433000</v>
      </c>
      <c r="I34" s="120">
        <v>487493</v>
      </c>
      <c r="J34" s="119">
        <v>779000</v>
      </c>
      <c r="K34" s="120">
        <v>799491</v>
      </c>
      <c r="L34" s="119">
        <v>409000</v>
      </c>
      <c r="M34" s="120">
        <v>445015</v>
      </c>
      <c r="N34" s="119">
        <v>44000</v>
      </c>
      <c r="O34" s="120"/>
      <c r="P34" s="119">
        <f>$H34      +$J34      +$L34      +$N34</f>
        <v>1665000</v>
      </c>
      <c r="Q34" s="120">
        <f>$I34      +$K34      +$M34      +$O34</f>
        <v>1731999</v>
      </c>
      <c r="R34" s="59">
        <f>IF(($L34      =0),0,((($N34      -$L34      )/$L34      )*100))</f>
        <v>-89.242053789731045</v>
      </c>
      <c r="S34" s="60">
        <f>IF(($M34      =0),0,((($O34      -$M34      )/$M34      )*100))</f>
        <v>-100</v>
      </c>
      <c r="T34" s="59">
        <f>IF(($E34      =0),0,(($P34      /$E34      )*100))</f>
        <v>96.131639722863738</v>
      </c>
      <c r="U34" s="61">
        <f>IF(($E34      =0),0,(($Q34      /$E34      )*100))</f>
        <v>99.999942263279451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1732000</v>
      </c>
      <c r="C35" s="121">
        <f>C34</f>
        <v>0</v>
      </c>
      <c r="D35" s="121"/>
      <c r="E35" s="121">
        <f>$B35      +$C35      +$D35</f>
        <v>1732000</v>
      </c>
      <c r="F35" s="122">
        <f t="shared" ref="F35:O35" si="17">F34</f>
        <v>1732000</v>
      </c>
      <c r="G35" s="123">
        <f t="shared" si="17"/>
        <v>1732000</v>
      </c>
      <c r="H35" s="122">
        <f t="shared" si="17"/>
        <v>433000</v>
      </c>
      <c r="I35" s="123">
        <f t="shared" si="17"/>
        <v>487493</v>
      </c>
      <c r="J35" s="122">
        <f t="shared" si="17"/>
        <v>779000</v>
      </c>
      <c r="K35" s="123">
        <f t="shared" si="17"/>
        <v>799491</v>
      </c>
      <c r="L35" s="122">
        <f t="shared" si="17"/>
        <v>409000</v>
      </c>
      <c r="M35" s="123">
        <f t="shared" si="17"/>
        <v>445015</v>
      </c>
      <c r="N35" s="122">
        <f t="shared" si="17"/>
        <v>44000</v>
      </c>
      <c r="O35" s="123">
        <f t="shared" si="17"/>
        <v>0</v>
      </c>
      <c r="P35" s="122">
        <f>$H35      +$J35      +$L35      +$N35</f>
        <v>1665000</v>
      </c>
      <c r="Q35" s="123">
        <f>$I35      +$K35      +$M35      +$O35</f>
        <v>1731999</v>
      </c>
      <c r="R35" s="63">
        <f>IF(($L35      =0),0,((($N35      -$L35      )/$L35      )*100))</f>
        <v>-89.242053789731045</v>
      </c>
      <c r="S35" s="64">
        <f>IF(($M35      =0),0,((($O35      -$M35      )/$M35      )*100))</f>
        <v>-100</v>
      </c>
      <c r="T35" s="63">
        <f>IF($E35   =0,0,($P35   /$E35   )*100)</f>
        <v>96.131639722863738</v>
      </c>
      <c r="U35" s="65">
        <f>IF($E35   =0,0,($Q35   /$E35   )*100)</f>
        <v>99.999942263279451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8000000</v>
      </c>
      <c r="C37" s="118"/>
      <c r="D37" s="118"/>
      <c r="E37" s="118">
        <f t="shared" ref="E37:E42" si="18">$B37      +$C37      +$D37</f>
        <v>8000000</v>
      </c>
      <c r="F37" s="119">
        <v>8000000</v>
      </c>
      <c r="G37" s="120">
        <v>8000000</v>
      </c>
      <c r="H37" s="119"/>
      <c r="I37" s="120"/>
      <c r="J37" s="119">
        <v>5153000</v>
      </c>
      <c r="K37" s="120"/>
      <c r="L37" s="119">
        <v>2847000</v>
      </c>
      <c r="M37" s="120">
        <v>6037546</v>
      </c>
      <c r="N37" s="119"/>
      <c r="O37" s="120">
        <v>1962395</v>
      </c>
      <c r="P37" s="119">
        <f t="shared" ref="P37:P42" si="19">$H37      +$J37      +$L37      +$N37</f>
        <v>8000000</v>
      </c>
      <c r="Q37" s="120">
        <f t="shared" ref="Q37:Q42" si="20">$I37      +$K37      +$M37      +$O37</f>
        <v>7999941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-67.496810790344284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99.9992625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24438000</v>
      </c>
      <c r="C38" s="118">
        <v>-17930000</v>
      </c>
      <c r="D38" s="118"/>
      <c r="E38" s="118">
        <f t="shared" si="18"/>
        <v>6508000</v>
      </c>
      <c r="F38" s="119">
        <v>24438000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32438000</v>
      </c>
      <c r="C42" s="121">
        <f>SUM(C37:C41)</f>
        <v>-17930000</v>
      </c>
      <c r="D42" s="121"/>
      <c r="E42" s="121">
        <f t="shared" si="18"/>
        <v>14508000</v>
      </c>
      <c r="F42" s="122">
        <f t="shared" ref="F42:O42" si="25">SUM(F37:F41)</f>
        <v>32438000</v>
      </c>
      <c r="G42" s="123">
        <f t="shared" si="25"/>
        <v>8000000</v>
      </c>
      <c r="H42" s="122">
        <f t="shared" si="25"/>
        <v>0</v>
      </c>
      <c r="I42" s="123">
        <f t="shared" si="25"/>
        <v>0</v>
      </c>
      <c r="J42" s="122">
        <f t="shared" si="25"/>
        <v>5153000</v>
      </c>
      <c r="K42" s="123">
        <f t="shared" si="25"/>
        <v>0</v>
      </c>
      <c r="L42" s="122">
        <f t="shared" si="25"/>
        <v>2847000</v>
      </c>
      <c r="M42" s="123">
        <f t="shared" si="25"/>
        <v>6037546</v>
      </c>
      <c r="N42" s="122">
        <f t="shared" si="25"/>
        <v>0</v>
      </c>
      <c r="O42" s="123">
        <f t="shared" si="25"/>
        <v>1962395</v>
      </c>
      <c r="P42" s="122">
        <f t="shared" si="19"/>
        <v>8000000</v>
      </c>
      <c r="Q42" s="123">
        <f t="shared" si="20"/>
        <v>7999941</v>
      </c>
      <c r="R42" s="63">
        <f t="shared" si="21"/>
        <v>-100</v>
      </c>
      <c r="S42" s="64">
        <f t="shared" si="22"/>
        <v>-67.496810790344284</v>
      </c>
      <c r="T42" s="63">
        <f>IF((+$E37+$E40) =0,0,(P42   /(+$E37+$E40) )*100)</f>
        <v>100</v>
      </c>
      <c r="U42" s="65">
        <f>IF((+$E37+$E40) =0,0,(Q42   /(+$E37+$E40) )*100)</f>
        <v>99.9992625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72686000</v>
      </c>
      <c r="C69" s="130">
        <f>SUM(C9:C16,C19:C25,C28:C31,C34,C37:C41,C44:C54,C57:C60,C63:C67)</f>
        <v>-17930000</v>
      </c>
      <c r="D69" s="130"/>
      <c r="E69" s="130">
        <f t="shared" si="35"/>
        <v>54756000</v>
      </c>
      <c r="F69" s="131">
        <f t="shared" ref="F69:O69" si="43">SUM(F9:F16,F19:F25,F28:F31,F34,F37:F41,F44:F54,F57:F60,F63:F67)</f>
        <v>72686000</v>
      </c>
      <c r="G69" s="132">
        <f t="shared" si="43"/>
        <v>48248000</v>
      </c>
      <c r="H69" s="131">
        <f t="shared" si="43"/>
        <v>8493000</v>
      </c>
      <c r="I69" s="132">
        <f t="shared" si="43"/>
        <v>4062132</v>
      </c>
      <c r="J69" s="131">
        <f t="shared" si="43"/>
        <v>6828000</v>
      </c>
      <c r="K69" s="132">
        <f t="shared" si="43"/>
        <v>18268373</v>
      </c>
      <c r="L69" s="131">
        <f t="shared" si="43"/>
        <v>8394000</v>
      </c>
      <c r="M69" s="132">
        <f t="shared" si="43"/>
        <v>17518002</v>
      </c>
      <c r="N69" s="131">
        <f t="shared" si="43"/>
        <v>3937000</v>
      </c>
      <c r="O69" s="132">
        <f t="shared" si="43"/>
        <v>14206917</v>
      </c>
      <c r="P69" s="131">
        <f t="shared" si="36"/>
        <v>27652000</v>
      </c>
      <c r="Q69" s="132">
        <f t="shared" si="37"/>
        <v>54055424</v>
      </c>
      <c r="R69" s="72">
        <f t="shared" si="38"/>
        <v>-53.09745055992375</v>
      </c>
      <c r="S69" s="73">
        <f t="shared" si="39"/>
        <v>-18.901042481899477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57.312220195655783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112.03661084397281</v>
      </c>
      <c r="V69" s="131">
        <f>SUM(V9:V16,V19:V25,V28:V31,V34,V37:V41,V44:V54,V57:V60,V63:V67)</f>
        <v>5808000</v>
      </c>
      <c r="W69" s="132">
        <f>SUM(W9:W16,W19:W25,W28:W31,W34,W37:W41,W44:W54,W57:W60,W63:W67)</f>
        <v>5807000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27608000</v>
      </c>
      <c r="C71" s="118"/>
      <c r="D71" s="118"/>
      <c r="E71" s="118">
        <f>$B71      +$C71      +$D71</f>
        <v>27608000</v>
      </c>
      <c r="F71" s="119">
        <v>27608000</v>
      </c>
      <c r="G71" s="120">
        <v>27608000</v>
      </c>
      <c r="H71" s="119">
        <v>4766000</v>
      </c>
      <c r="I71" s="120">
        <v>5042388</v>
      </c>
      <c r="J71" s="119">
        <v>10039000</v>
      </c>
      <c r="K71" s="120">
        <v>12097761</v>
      </c>
      <c r="L71" s="119">
        <v>7805000</v>
      </c>
      <c r="M71" s="120">
        <v>5958767</v>
      </c>
      <c r="N71" s="119">
        <v>2967000</v>
      </c>
      <c r="O71" s="120">
        <v>4458196</v>
      </c>
      <c r="P71" s="119">
        <f>$H71      +$J71      +$L71      +$N71</f>
        <v>25577000</v>
      </c>
      <c r="Q71" s="120">
        <f>$I71      +$K71      +$M71      +$O71</f>
        <v>27557112</v>
      </c>
      <c r="R71" s="59">
        <f>IF(($L71      =0),0,((($N71      -$L71      )/$L71      )*100))</f>
        <v>-61.985906470211404</v>
      </c>
      <c r="S71" s="60">
        <f>IF(($M71      =0),0,((($O71      -$M71      )/$M71      )*100))</f>
        <v>-25.182575522754959</v>
      </c>
      <c r="T71" s="59">
        <f>IF(($E71      =0),0,(($P71      /$E71      )*100))</f>
        <v>92.643436685018827</v>
      </c>
      <c r="U71" s="61">
        <f>IF(($E71      =0),0,(($Q71      /$E71      )*100))</f>
        <v>99.815676615473777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27608000</v>
      </c>
      <c r="C73" s="127">
        <f>SUM(C71:C72)</f>
        <v>0</v>
      </c>
      <c r="D73" s="127"/>
      <c r="E73" s="127">
        <f>$B73      +$C73      +$D73</f>
        <v>27608000</v>
      </c>
      <c r="F73" s="128">
        <f t="shared" ref="F73:O73" si="44">SUM(F71:F72)</f>
        <v>27608000</v>
      </c>
      <c r="G73" s="129">
        <f t="shared" si="44"/>
        <v>27608000</v>
      </c>
      <c r="H73" s="128">
        <f t="shared" si="44"/>
        <v>4766000</v>
      </c>
      <c r="I73" s="129">
        <f t="shared" si="44"/>
        <v>5042388</v>
      </c>
      <c r="J73" s="128">
        <f t="shared" si="44"/>
        <v>10039000</v>
      </c>
      <c r="K73" s="129">
        <f t="shared" si="44"/>
        <v>12097761</v>
      </c>
      <c r="L73" s="128">
        <f t="shared" si="44"/>
        <v>7805000</v>
      </c>
      <c r="M73" s="129">
        <f t="shared" si="44"/>
        <v>5958767</v>
      </c>
      <c r="N73" s="128">
        <f t="shared" si="44"/>
        <v>2967000</v>
      </c>
      <c r="O73" s="129">
        <f t="shared" si="44"/>
        <v>4458196</v>
      </c>
      <c r="P73" s="128">
        <f>$H73      +$J73      +$L73      +$N73</f>
        <v>25577000</v>
      </c>
      <c r="Q73" s="129">
        <f>$I73      +$K73      +$M73      +$O73</f>
        <v>27557112</v>
      </c>
      <c r="R73" s="68">
        <f>IF(($L73      =0),0,((($N73      -$L73      )/$L73      )*100))</f>
        <v>-61.985906470211404</v>
      </c>
      <c r="S73" s="69">
        <f>IF(($M73      =0),0,((($O73      -$M73      )/$M73      )*100))</f>
        <v>-25.182575522754959</v>
      </c>
      <c r="T73" s="68">
        <f>IF(($E71      =0),0,(($P71      /$E71      )*100))</f>
        <v>92.643436685018827</v>
      </c>
      <c r="U73" s="70">
        <f>IF($E71   =0,0,($Q71   /$E71 )*100)</f>
        <v>99.815676615473777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27608000</v>
      </c>
      <c r="C74" s="130">
        <f>SUM(C71:C72)</f>
        <v>0</v>
      </c>
      <c r="D74" s="130"/>
      <c r="E74" s="130">
        <f>$B74      +$C74      +$D74</f>
        <v>27608000</v>
      </c>
      <c r="F74" s="131">
        <f t="shared" ref="F74:O74" si="45">SUM(F71:F72)</f>
        <v>27608000</v>
      </c>
      <c r="G74" s="132">
        <f t="shared" si="45"/>
        <v>27608000</v>
      </c>
      <c r="H74" s="131">
        <f t="shared" si="45"/>
        <v>4766000</v>
      </c>
      <c r="I74" s="132">
        <f t="shared" si="45"/>
        <v>5042388</v>
      </c>
      <c r="J74" s="131">
        <f t="shared" si="45"/>
        <v>10039000</v>
      </c>
      <c r="K74" s="132">
        <f t="shared" si="45"/>
        <v>12097761</v>
      </c>
      <c r="L74" s="131">
        <f t="shared" si="45"/>
        <v>7805000</v>
      </c>
      <c r="M74" s="132">
        <f t="shared" si="45"/>
        <v>5958767</v>
      </c>
      <c r="N74" s="131">
        <f t="shared" si="45"/>
        <v>2967000</v>
      </c>
      <c r="O74" s="132">
        <f t="shared" si="45"/>
        <v>4458196</v>
      </c>
      <c r="P74" s="131">
        <f>$H74      +$J74      +$L74      +$N74</f>
        <v>25577000</v>
      </c>
      <c r="Q74" s="132">
        <f>$I74      +$K74      +$M74      +$O74</f>
        <v>27557112</v>
      </c>
      <c r="R74" s="72">
        <f>IF(($L74      =0),0,((($N74      -$L74      )/$L74      )*100))</f>
        <v>-61.985906470211404</v>
      </c>
      <c r="S74" s="73">
        <f>IF(($M74      =0),0,((($O74      -$M74      )/$M74      )*100))</f>
        <v>-25.182575522754959</v>
      </c>
      <c r="T74" s="72">
        <f>IF(($E71      =0),0,(($P71      /$E71      )*100))</f>
        <v>92.643436685018827</v>
      </c>
      <c r="U74" s="76">
        <f>IF($E71   =0,0,($Q71   /$E71 )*100)</f>
        <v>99.815676615473777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100294000</v>
      </c>
      <c r="C75" s="130">
        <f>SUM(C9:C16,C19:C25,C28:C31,C34,C37:C41,C44:C54,C57:C60,C63:C67,C71:C72)</f>
        <v>-17930000</v>
      </c>
      <c r="D75" s="130"/>
      <c r="E75" s="130">
        <f>$B75      +$C75      +$D75</f>
        <v>82364000</v>
      </c>
      <c r="F75" s="131">
        <f t="shared" ref="F75:O75" si="46">SUM(F9:F16,F19:F25,F28:F31,F34,F37:F41,F44:F54,F57:F60,F63:F67,F71:F72)</f>
        <v>100294000</v>
      </c>
      <c r="G75" s="132">
        <f t="shared" si="46"/>
        <v>75856000</v>
      </c>
      <c r="H75" s="131">
        <f t="shared" si="46"/>
        <v>13259000</v>
      </c>
      <c r="I75" s="132">
        <f t="shared" si="46"/>
        <v>9104520</v>
      </c>
      <c r="J75" s="131">
        <f t="shared" si="46"/>
        <v>16867000</v>
      </c>
      <c r="K75" s="132">
        <f t="shared" si="46"/>
        <v>30366134</v>
      </c>
      <c r="L75" s="131">
        <f t="shared" si="46"/>
        <v>16199000</v>
      </c>
      <c r="M75" s="132">
        <f t="shared" si="46"/>
        <v>23476769</v>
      </c>
      <c r="N75" s="131">
        <f t="shared" si="46"/>
        <v>6904000</v>
      </c>
      <c r="O75" s="132">
        <f t="shared" si="46"/>
        <v>18665113</v>
      </c>
      <c r="P75" s="131">
        <f>$H75      +$J75      +$L75      +$N75</f>
        <v>53229000</v>
      </c>
      <c r="Q75" s="132">
        <f>$I75      +$K75      +$M75      +$O75</f>
        <v>81612536</v>
      </c>
      <c r="R75" s="72">
        <f>IF(($L75      =0),0,((($N75      -$L75      )/$L75      )*100))</f>
        <v>-57.38008519044385</v>
      </c>
      <c r="S75" s="73">
        <f>IF(($M75      =0),0,((($O75      -$M75      )/$M75      )*100))</f>
        <v>-20.495392700758782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70.171113689095137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107.58876819236447</v>
      </c>
      <c r="V75" s="131">
        <f>SUM(V9:V16,V19:V25,V28:V31,V34,V37:V41,V44:V54,V57:V60,V63:V67,V71:V72)</f>
        <v>5808000</v>
      </c>
      <c r="W75" s="132">
        <f>SUM(W9:W16,W19:W25,W28:W31,W34,W37:W41,W44:W54,W57:W60,W63:W67,W71:W72)</f>
        <v>5807000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hkjMBA5brLnUe+zg37emHez222lsHOYuwO5eftWTgdCEwNflMHGHBghk6q0Y552j3r+UUk/YbleWnFihTjKV1g==" saltValue="K0hf5JXiEOyqRpTG7u9cg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52000</v>
      </c>
      <c r="I10" s="120">
        <v>51296</v>
      </c>
      <c r="J10" s="119">
        <v>1193000</v>
      </c>
      <c r="K10" s="120">
        <v>94043</v>
      </c>
      <c r="L10" s="119">
        <v>95000</v>
      </c>
      <c r="M10" s="120">
        <v>1192612</v>
      </c>
      <c r="N10" s="119">
        <v>1636000</v>
      </c>
      <c r="O10" s="120">
        <v>1498788</v>
      </c>
      <c r="P10" s="119">
        <f t="shared" ref="P10:P17" si="1">$H10      +$J10      +$L10      +$N10</f>
        <v>2976000</v>
      </c>
      <c r="Q10" s="120">
        <f t="shared" ref="Q10:Q17" si="2">$I10      +$K10      +$M10      +$O10</f>
        <v>2836739</v>
      </c>
      <c r="R10" s="59">
        <f t="shared" ref="R10:R17" si="3">IF(($L10      =0),0,((($N10      -$L10      )/$L10      )*100))</f>
        <v>1622.1052631578946</v>
      </c>
      <c r="S10" s="60">
        <f t="shared" ref="S10:S17" si="4">IF(($M10      =0),0,((($O10      -$M10      )/$M10      )*100))</f>
        <v>25.672725077393149</v>
      </c>
      <c r="T10" s="59">
        <f t="shared" ref="T10:T17" si="5">IF(($E10      =0),0,(($P10      /$E10      )*100))</f>
        <v>99.2</v>
      </c>
      <c r="U10" s="61">
        <f t="shared" ref="U10:U17" si="6">IF(($E10      =0),0,(($Q10      /$E10      )*100))</f>
        <v>94.557966666666672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47000000</v>
      </c>
      <c r="C16" s="118">
        <v>43000000</v>
      </c>
      <c r="D16" s="118"/>
      <c r="E16" s="118">
        <f t="shared" si="0"/>
        <v>90000000</v>
      </c>
      <c r="F16" s="119">
        <v>90000000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50000000</v>
      </c>
      <c r="C17" s="121">
        <f>SUM(C9:C16)</f>
        <v>43000000</v>
      </c>
      <c r="D17" s="121"/>
      <c r="E17" s="121">
        <f t="shared" si="0"/>
        <v>93000000</v>
      </c>
      <c r="F17" s="122">
        <f t="shared" ref="F17:O17" si="7">SUM(F9:F16)</f>
        <v>93000000</v>
      </c>
      <c r="G17" s="123">
        <f t="shared" si="7"/>
        <v>3000000</v>
      </c>
      <c r="H17" s="122">
        <f t="shared" si="7"/>
        <v>52000</v>
      </c>
      <c r="I17" s="123">
        <f t="shared" si="7"/>
        <v>51296</v>
      </c>
      <c r="J17" s="122">
        <f t="shared" si="7"/>
        <v>1193000</v>
      </c>
      <c r="K17" s="123">
        <f t="shared" si="7"/>
        <v>94043</v>
      </c>
      <c r="L17" s="122">
        <f t="shared" si="7"/>
        <v>95000</v>
      </c>
      <c r="M17" s="123">
        <f t="shared" si="7"/>
        <v>1192612</v>
      </c>
      <c r="N17" s="122">
        <f t="shared" si="7"/>
        <v>1636000</v>
      </c>
      <c r="O17" s="123">
        <f t="shared" si="7"/>
        <v>1498788</v>
      </c>
      <c r="P17" s="122">
        <f t="shared" si="1"/>
        <v>2976000</v>
      </c>
      <c r="Q17" s="123">
        <f t="shared" si="2"/>
        <v>2836739</v>
      </c>
      <c r="R17" s="63">
        <f t="shared" si="3"/>
        <v>1622.1052631578946</v>
      </c>
      <c r="S17" s="64">
        <f t="shared" si="4"/>
        <v>25.672725077393149</v>
      </c>
      <c r="T17" s="63">
        <f>IF((SUM($E9:$E14))=0,0,(P17/(SUM($E9:$E14))*100))</f>
        <v>99.2</v>
      </c>
      <c r="U17" s="65">
        <f>IF((SUM($E9:$E14))=0,0,(Q17/(SUM($E9:$E14))*100))</f>
        <v>94.557966666666672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32029000</v>
      </c>
      <c r="C23" s="118"/>
      <c r="D23" s="118"/>
      <c r="E23" s="118">
        <f t="shared" si="8"/>
        <v>32029000</v>
      </c>
      <c r="F23" s="119">
        <v>32029000</v>
      </c>
      <c r="G23" s="120">
        <v>32029000</v>
      </c>
      <c r="H23" s="119"/>
      <c r="I23" s="120"/>
      <c r="J23" s="119"/>
      <c r="K23" s="120"/>
      <c r="L23" s="119">
        <v>2751000</v>
      </c>
      <c r="M23" s="120"/>
      <c r="N23" s="119">
        <v>4546000</v>
      </c>
      <c r="O23" s="120"/>
      <c r="P23" s="119">
        <f t="shared" si="9"/>
        <v>7297000</v>
      </c>
      <c r="Q23" s="120">
        <f t="shared" si="10"/>
        <v>0</v>
      </c>
      <c r="R23" s="59">
        <f t="shared" si="11"/>
        <v>65.24900036350418</v>
      </c>
      <c r="S23" s="60">
        <f t="shared" si="12"/>
        <v>0</v>
      </c>
      <c r="T23" s="59">
        <f t="shared" si="13"/>
        <v>22.78247837896906</v>
      </c>
      <c r="U23" s="61">
        <f t="shared" si="14"/>
        <v>0</v>
      </c>
      <c r="V23" s="119">
        <v>21664000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32029000</v>
      </c>
      <c r="C26" s="121">
        <f>SUM(C19:C25)</f>
        <v>0</v>
      </c>
      <c r="D26" s="121"/>
      <c r="E26" s="121">
        <f t="shared" si="8"/>
        <v>32029000</v>
      </c>
      <c r="F26" s="122">
        <f t="shared" ref="F26:O26" si="15">SUM(F19:F25)</f>
        <v>32029000</v>
      </c>
      <c r="G26" s="123">
        <f t="shared" si="15"/>
        <v>32029000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2751000</v>
      </c>
      <c r="M26" s="123">
        <f t="shared" si="15"/>
        <v>0</v>
      </c>
      <c r="N26" s="122">
        <f t="shared" si="15"/>
        <v>4546000</v>
      </c>
      <c r="O26" s="123">
        <f t="shared" si="15"/>
        <v>0</v>
      </c>
      <c r="P26" s="122">
        <f t="shared" si="9"/>
        <v>7297000</v>
      </c>
      <c r="Q26" s="123">
        <f t="shared" si="10"/>
        <v>0</v>
      </c>
      <c r="R26" s="63">
        <f t="shared" si="11"/>
        <v>65.24900036350418</v>
      </c>
      <c r="S26" s="64">
        <f t="shared" si="12"/>
        <v>0</v>
      </c>
      <c r="T26" s="63">
        <f>IF(($E26-$E21-$E25)   =0,0,($P26   /($E26-$E21-$E25)   )*100)</f>
        <v>22.78247837896906</v>
      </c>
      <c r="U26" s="65">
        <f>IF(($E26-$E21-$E25)   =0,0,($Q26   /($E26-$E21-$E25)   )*100)</f>
        <v>0</v>
      </c>
      <c r="V26" s="122">
        <f>SUM(V19:V25)</f>
        <v>21664000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2719000</v>
      </c>
      <c r="C34" s="118"/>
      <c r="D34" s="118"/>
      <c r="E34" s="118">
        <f>$B34      +$C34      +$D34</f>
        <v>2719000</v>
      </c>
      <c r="F34" s="119">
        <v>2719000</v>
      </c>
      <c r="G34" s="120">
        <v>2719000</v>
      </c>
      <c r="H34" s="119">
        <v>680000</v>
      </c>
      <c r="I34" s="120">
        <v>692728</v>
      </c>
      <c r="J34" s="119">
        <v>696000</v>
      </c>
      <c r="K34" s="120">
        <v>929903</v>
      </c>
      <c r="L34" s="119">
        <v>692000</v>
      </c>
      <c r="M34" s="120">
        <v>580533</v>
      </c>
      <c r="N34" s="119">
        <v>195000</v>
      </c>
      <c r="O34" s="120">
        <v>481719</v>
      </c>
      <c r="P34" s="119">
        <f>$H34      +$J34      +$L34      +$N34</f>
        <v>2263000</v>
      </c>
      <c r="Q34" s="120">
        <f>$I34      +$K34      +$M34      +$O34</f>
        <v>2684883</v>
      </c>
      <c r="R34" s="59">
        <f>IF(($L34      =0),0,((($N34      -$L34      )/$L34      )*100))</f>
        <v>-71.820809248554923</v>
      </c>
      <c r="S34" s="60">
        <f>IF(($M34      =0),0,((($O34      -$M34      )/$M34      )*100))</f>
        <v>-17.021254605681328</v>
      </c>
      <c r="T34" s="59">
        <f>IF(($E34      =0),0,(($P34      /$E34      )*100))</f>
        <v>83.229128356013234</v>
      </c>
      <c r="U34" s="61">
        <f>IF(($E34      =0),0,(($Q34      /$E34      )*100))</f>
        <v>98.745237219566022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2719000</v>
      </c>
      <c r="C35" s="121">
        <f>C34</f>
        <v>0</v>
      </c>
      <c r="D35" s="121"/>
      <c r="E35" s="121">
        <f>$B35      +$C35      +$D35</f>
        <v>2719000</v>
      </c>
      <c r="F35" s="122">
        <f t="shared" ref="F35:O35" si="17">F34</f>
        <v>2719000</v>
      </c>
      <c r="G35" s="123">
        <f t="shared" si="17"/>
        <v>2719000</v>
      </c>
      <c r="H35" s="122">
        <f t="shared" si="17"/>
        <v>680000</v>
      </c>
      <c r="I35" s="123">
        <f t="shared" si="17"/>
        <v>692728</v>
      </c>
      <c r="J35" s="122">
        <f t="shared" si="17"/>
        <v>696000</v>
      </c>
      <c r="K35" s="123">
        <f t="shared" si="17"/>
        <v>929903</v>
      </c>
      <c r="L35" s="122">
        <f t="shared" si="17"/>
        <v>692000</v>
      </c>
      <c r="M35" s="123">
        <f t="shared" si="17"/>
        <v>580533</v>
      </c>
      <c r="N35" s="122">
        <f t="shared" si="17"/>
        <v>195000</v>
      </c>
      <c r="O35" s="123">
        <f t="shared" si="17"/>
        <v>481719</v>
      </c>
      <c r="P35" s="122">
        <f>$H35      +$J35      +$L35      +$N35</f>
        <v>2263000</v>
      </c>
      <c r="Q35" s="123">
        <f>$I35      +$K35      +$M35      +$O35</f>
        <v>2684883</v>
      </c>
      <c r="R35" s="63">
        <f>IF(($L35      =0),0,((($N35      -$L35      )/$L35      )*100))</f>
        <v>-71.820809248554923</v>
      </c>
      <c r="S35" s="64">
        <f>IF(($M35      =0),0,((($O35      -$M35      )/$M35      )*100))</f>
        <v>-17.021254605681328</v>
      </c>
      <c r="T35" s="63">
        <f>IF($E35   =0,0,($P35   /$E35   )*100)</f>
        <v>83.229128356013234</v>
      </c>
      <c r="U35" s="65">
        <f>IF($E35   =0,0,($Q35   /$E35   )*100)</f>
        <v>98.745237219566022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33580000</v>
      </c>
      <c r="C38" s="118">
        <v>12680000</v>
      </c>
      <c r="D38" s="118"/>
      <c r="E38" s="118">
        <f t="shared" si="18"/>
        <v>46260000</v>
      </c>
      <c r="F38" s="119">
        <v>33580000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33580000</v>
      </c>
      <c r="C42" s="121">
        <f>SUM(C37:C41)</f>
        <v>12680000</v>
      </c>
      <c r="D42" s="121"/>
      <c r="E42" s="121">
        <f t="shared" si="18"/>
        <v>46260000</v>
      </c>
      <c r="F42" s="122">
        <f t="shared" ref="F42:O42" si="25">SUM(F37:F41)</f>
        <v>33580000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118328000</v>
      </c>
      <c r="C69" s="130">
        <f>SUM(C9:C16,C19:C25,C28:C31,C34,C37:C41,C44:C54,C57:C60,C63:C67)</f>
        <v>55680000</v>
      </c>
      <c r="D69" s="130"/>
      <c r="E69" s="130">
        <f t="shared" si="35"/>
        <v>174008000</v>
      </c>
      <c r="F69" s="131">
        <f t="shared" ref="F69:O69" si="43">SUM(F9:F16,F19:F25,F28:F31,F34,F37:F41,F44:F54,F57:F60,F63:F67)</f>
        <v>161328000</v>
      </c>
      <c r="G69" s="132">
        <f t="shared" si="43"/>
        <v>37748000</v>
      </c>
      <c r="H69" s="131">
        <f t="shared" si="43"/>
        <v>732000</v>
      </c>
      <c r="I69" s="132">
        <f t="shared" si="43"/>
        <v>744024</v>
      </c>
      <c r="J69" s="131">
        <f t="shared" si="43"/>
        <v>1889000</v>
      </c>
      <c r="K69" s="132">
        <f t="shared" si="43"/>
        <v>1023946</v>
      </c>
      <c r="L69" s="131">
        <f t="shared" si="43"/>
        <v>3538000</v>
      </c>
      <c r="M69" s="132">
        <f t="shared" si="43"/>
        <v>1773145</v>
      </c>
      <c r="N69" s="131">
        <f t="shared" si="43"/>
        <v>6377000</v>
      </c>
      <c r="O69" s="132">
        <f t="shared" si="43"/>
        <v>1980507</v>
      </c>
      <c r="P69" s="131">
        <f t="shared" si="36"/>
        <v>12536000</v>
      </c>
      <c r="Q69" s="132">
        <f t="shared" si="37"/>
        <v>5521622</v>
      </c>
      <c r="R69" s="72">
        <f t="shared" si="38"/>
        <v>80.243075183719611</v>
      </c>
      <c r="S69" s="73">
        <f t="shared" si="39"/>
        <v>11.694587865064616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33.209706474515208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14.627588216594257</v>
      </c>
      <c r="V69" s="131">
        <f>SUM(V9:V16,V19:V25,V28:V31,V34,V37:V41,V44:V54,V57:V60,V63:V67)</f>
        <v>21664000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66868000</v>
      </c>
      <c r="C71" s="118"/>
      <c r="D71" s="118"/>
      <c r="E71" s="118">
        <f>$B71      +$C71      +$D71</f>
        <v>66868000</v>
      </c>
      <c r="F71" s="119">
        <v>66868000</v>
      </c>
      <c r="G71" s="120">
        <v>66868000</v>
      </c>
      <c r="H71" s="119">
        <v>21351000</v>
      </c>
      <c r="I71" s="120">
        <v>8120558</v>
      </c>
      <c r="J71" s="119">
        <v>19337000</v>
      </c>
      <c r="K71" s="120">
        <v>18562845</v>
      </c>
      <c r="L71" s="119">
        <v>18798000</v>
      </c>
      <c r="M71" s="120">
        <v>21589805</v>
      </c>
      <c r="N71" s="119">
        <v>7573000</v>
      </c>
      <c r="O71" s="120">
        <v>18539094</v>
      </c>
      <c r="P71" s="119">
        <f>$H71      +$J71      +$L71      +$N71</f>
        <v>67059000</v>
      </c>
      <c r="Q71" s="120">
        <f>$I71      +$K71      +$M71      +$O71</f>
        <v>66812302</v>
      </c>
      <c r="R71" s="59">
        <f>IF(($L71      =0),0,((($N71      -$L71      )/$L71      )*100))</f>
        <v>-59.713799340355358</v>
      </c>
      <c r="S71" s="60">
        <f>IF(($M71      =0),0,((($O71      -$M71      )/$M71      )*100))</f>
        <v>-14.130331422632118</v>
      </c>
      <c r="T71" s="59">
        <f>IF(($E71      =0),0,(($P71      /$E71      )*100))</f>
        <v>100.28563737512712</v>
      </c>
      <c r="U71" s="61">
        <f>IF(($E71      =0),0,(($Q71      /$E71      )*100))</f>
        <v>99.916704552252199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66868000</v>
      </c>
      <c r="C73" s="127">
        <f>SUM(C71:C72)</f>
        <v>0</v>
      </c>
      <c r="D73" s="127"/>
      <c r="E73" s="127">
        <f>$B73      +$C73      +$D73</f>
        <v>66868000</v>
      </c>
      <c r="F73" s="128">
        <f t="shared" ref="F73:O73" si="44">SUM(F71:F72)</f>
        <v>66868000</v>
      </c>
      <c r="G73" s="129">
        <f t="shared" si="44"/>
        <v>66868000</v>
      </c>
      <c r="H73" s="128">
        <f t="shared" si="44"/>
        <v>21351000</v>
      </c>
      <c r="I73" s="129">
        <f t="shared" si="44"/>
        <v>8120558</v>
      </c>
      <c r="J73" s="128">
        <f t="shared" si="44"/>
        <v>19337000</v>
      </c>
      <c r="K73" s="129">
        <f t="shared" si="44"/>
        <v>18562845</v>
      </c>
      <c r="L73" s="128">
        <f t="shared" si="44"/>
        <v>18798000</v>
      </c>
      <c r="M73" s="129">
        <f t="shared" si="44"/>
        <v>21589805</v>
      </c>
      <c r="N73" s="128">
        <f t="shared" si="44"/>
        <v>7573000</v>
      </c>
      <c r="O73" s="129">
        <f t="shared" si="44"/>
        <v>18539094</v>
      </c>
      <c r="P73" s="128">
        <f>$H73      +$J73      +$L73      +$N73</f>
        <v>67059000</v>
      </c>
      <c r="Q73" s="129">
        <f>$I73      +$K73      +$M73      +$O73</f>
        <v>66812302</v>
      </c>
      <c r="R73" s="68">
        <f>IF(($L73      =0),0,((($N73      -$L73      )/$L73      )*100))</f>
        <v>-59.713799340355358</v>
      </c>
      <c r="S73" s="69">
        <f>IF(($M73      =0),0,((($O73      -$M73      )/$M73      )*100))</f>
        <v>-14.130331422632118</v>
      </c>
      <c r="T73" s="68">
        <f>IF(($E71      =0),0,(($P71      /$E71      )*100))</f>
        <v>100.28563737512712</v>
      </c>
      <c r="U73" s="70">
        <f>IF($E71   =0,0,($Q71   /$E71 )*100)</f>
        <v>99.916704552252199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66868000</v>
      </c>
      <c r="C74" s="130">
        <f>SUM(C71:C72)</f>
        <v>0</v>
      </c>
      <c r="D74" s="130"/>
      <c r="E74" s="130">
        <f>$B74      +$C74      +$D74</f>
        <v>66868000</v>
      </c>
      <c r="F74" s="131">
        <f t="shared" ref="F74:O74" si="45">SUM(F71:F72)</f>
        <v>66868000</v>
      </c>
      <c r="G74" s="132">
        <f t="shared" si="45"/>
        <v>66868000</v>
      </c>
      <c r="H74" s="131">
        <f t="shared" si="45"/>
        <v>21351000</v>
      </c>
      <c r="I74" s="132">
        <f t="shared" si="45"/>
        <v>8120558</v>
      </c>
      <c r="J74" s="131">
        <f t="shared" si="45"/>
        <v>19337000</v>
      </c>
      <c r="K74" s="132">
        <f t="shared" si="45"/>
        <v>18562845</v>
      </c>
      <c r="L74" s="131">
        <f t="shared" si="45"/>
        <v>18798000</v>
      </c>
      <c r="M74" s="132">
        <f t="shared" si="45"/>
        <v>21589805</v>
      </c>
      <c r="N74" s="131">
        <f t="shared" si="45"/>
        <v>7573000</v>
      </c>
      <c r="O74" s="132">
        <f t="shared" si="45"/>
        <v>18539094</v>
      </c>
      <c r="P74" s="131">
        <f>$H74      +$J74      +$L74      +$N74</f>
        <v>67059000</v>
      </c>
      <c r="Q74" s="132">
        <f>$I74      +$K74      +$M74      +$O74</f>
        <v>66812302</v>
      </c>
      <c r="R74" s="72">
        <f>IF(($L74      =0),0,((($N74      -$L74      )/$L74      )*100))</f>
        <v>-59.713799340355358</v>
      </c>
      <c r="S74" s="73">
        <f>IF(($M74      =0),0,((($O74      -$M74      )/$M74      )*100))</f>
        <v>-14.130331422632118</v>
      </c>
      <c r="T74" s="72">
        <f>IF(($E71      =0),0,(($P71      /$E71      )*100))</f>
        <v>100.28563737512712</v>
      </c>
      <c r="U74" s="76">
        <f>IF($E71   =0,0,($Q71   /$E71 )*100)</f>
        <v>99.916704552252199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185196000</v>
      </c>
      <c r="C75" s="130">
        <f>SUM(C9:C16,C19:C25,C28:C31,C34,C37:C41,C44:C54,C57:C60,C63:C67,C71:C72)</f>
        <v>55680000</v>
      </c>
      <c r="D75" s="130"/>
      <c r="E75" s="130">
        <f>$B75      +$C75      +$D75</f>
        <v>240876000</v>
      </c>
      <c r="F75" s="131">
        <f t="shared" ref="F75:O75" si="46">SUM(F9:F16,F19:F25,F28:F31,F34,F37:F41,F44:F54,F57:F60,F63:F67,F71:F72)</f>
        <v>228196000</v>
      </c>
      <c r="G75" s="132">
        <f t="shared" si="46"/>
        <v>104616000</v>
      </c>
      <c r="H75" s="131">
        <f t="shared" si="46"/>
        <v>22083000</v>
      </c>
      <c r="I75" s="132">
        <f t="shared" si="46"/>
        <v>8864582</v>
      </c>
      <c r="J75" s="131">
        <f t="shared" si="46"/>
        <v>21226000</v>
      </c>
      <c r="K75" s="132">
        <f t="shared" si="46"/>
        <v>19586791</v>
      </c>
      <c r="L75" s="131">
        <f t="shared" si="46"/>
        <v>22336000</v>
      </c>
      <c r="M75" s="132">
        <f t="shared" si="46"/>
        <v>23362950</v>
      </c>
      <c r="N75" s="131">
        <f t="shared" si="46"/>
        <v>13950000</v>
      </c>
      <c r="O75" s="132">
        <f t="shared" si="46"/>
        <v>20519601</v>
      </c>
      <c r="P75" s="131">
        <f>$H75      +$J75      +$L75      +$N75</f>
        <v>79595000</v>
      </c>
      <c r="Q75" s="132">
        <f>$I75      +$K75      +$M75      +$O75</f>
        <v>72333924</v>
      </c>
      <c r="R75" s="72">
        <f>IF(($L75      =0),0,((($N75      -$L75      )/$L75      )*100))</f>
        <v>-37.544770773638966</v>
      </c>
      <c r="S75" s="73">
        <f>IF(($M75      =0),0,((($O75      -$M75      )/$M75      )*100))</f>
        <v>-12.170333797743863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76.083008335245083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69.1423147510897</v>
      </c>
      <c r="V75" s="131">
        <f>SUM(V9:V16,V19:V25,V28:V31,V34,V37:V41,V44:V54,V57:V60,V63:V67,V71:V72)</f>
        <v>21664000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S7QC1C0qFAn2fC7QBt0Mnic1OcfRNKUm+Kt1WrjNHyrDzlu/BnKYrjEMk3cO4zTeRBzr+GMPV3zidNAXkfzElw==" saltValue="xj9oDmI8S6xQw3NlZqoCP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2300000</v>
      </c>
      <c r="C10" s="118"/>
      <c r="D10" s="118"/>
      <c r="E10" s="118">
        <f t="shared" ref="E10:E17" si="0">$B10      +$C10      +$D10</f>
        <v>2300000</v>
      </c>
      <c r="F10" s="119">
        <v>2300000</v>
      </c>
      <c r="G10" s="120">
        <v>2300000</v>
      </c>
      <c r="H10" s="119">
        <v>304000</v>
      </c>
      <c r="I10" s="120">
        <v>303799</v>
      </c>
      <c r="J10" s="119">
        <v>652000</v>
      </c>
      <c r="K10" s="120">
        <v>653128</v>
      </c>
      <c r="L10" s="119">
        <v>326000</v>
      </c>
      <c r="M10" s="120">
        <v>325050</v>
      </c>
      <c r="N10" s="119">
        <v>762000</v>
      </c>
      <c r="O10" s="120">
        <v>763221</v>
      </c>
      <c r="P10" s="119">
        <f t="shared" ref="P10:P17" si="1">$H10      +$J10      +$L10      +$N10</f>
        <v>2044000</v>
      </c>
      <c r="Q10" s="120">
        <f t="shared" ref="Q10:Q17" si="2">$I10      +$K10      +$M10      +$O10</f>
        <v>2045198</v>
      </c>
      <c r="R10" s="59">
        <f t="shared" ref="R10:R17" si="3">IF(($L10      =0),0,((($N10      -$L10      )/$L10      )*100))</f>
        <v>133.74233128834356</v>
      </c>
      <c r="S10" s="60">
        <f t="shared" ref="S10:S17" si="4">IF(($M10      =0),0,((($O10      -$M10      )/$M10      )*100))</f>
        <v>134.8011075219197</v>
      </c>
      <c r="T10" s="59">
        <f t="shared" ref="T10:T17" si="5">IF(($E10      =0),0,(($P10      /$E10      )*100))</f>
        <v>88.869565217391298</v>
      </c>
      <c r="U10" s="61">
        <f t="shared" ref="U10:U17" si="6">IF(($E10      =0),0,(($Q10      /$E10      )*100))</f>
        <v>88.921652173913046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2300000</v>
      </c>
      <c r="C17" s="121">
        <f>SUM(C9:C16)</f>
        <v>0</v>
      </c>
      <c r="D17" s="121"/>
      <c r="E17" s="121">
        <f t="shared" si="0"/>
        <v>2300000</v>
      </c>
      <c r="F17" s="122">
        <f t="shared" ref="F17:O17" si="7">SUM(F9:F16)</f>
        <v>2300000</v>
      </c>
      <c r="G17" s="123">
        <f t="shared" si="7"/>
        <v>2300000</v>
      </c>
      <c r="H17" s="122">
        <f t="shared" si="7"/>
        <v>304000</v>
      </c>
      <c r="I17" s="123">
        <f t="shared" si="7"/>
        <v>303799</v>
      </c>
      <c r="J17" s="122">
        <f t="shared" si="7"/>
        <v>652000</v>
      </c>
      <c r="K17" s="123">
        <f t="shared" si="7"/>
        <v>653128</v>
      </c>
      <c r="L17" s="122">
        <f t="shared" si="7"/>
        <v>326000</v>
      </c>
      <c r="M17" s="123">
        <f t="shared" si="7"/>
        <v>325050</v>
      </c>
      <c r="N17" s="122">
        <f t="shared" si="7"/>
        <v>762000</v>
      </c>
      <c r="O17" s="123">
        <f t="shared" si="7"/>
        <v>763221</v>
      </c>
      <c r="P17" s="122">
        <f t="shared" si="1"/>
        <v>2044000</v>
      </c>
      <c r="Q17" s="123">
        <f t="shared" si="2"/>
        <v>2045198</v>
      </c>
      <c r="R17" s="63">
        <f t="shared" si="3"/>
        <v>133.74233128834356</v>
      </c>
      <c r="S17" s="64">
        <f t="shared" si="4"/>
        <v>134.8011075219197</v>
      </c>
      <c r="T17" s="63">
        <f>IF((SUM($E9:$E14))=0,0,(P17/(SUM($E9:$E14))*100))</f>
        <v>88.869565217391298</v>
      </c>
      <c r="U17" s="65">
        <f>IF((SUM($E9:$E14))=0,0,(Q17/(SUM($E9:$E14))*100))</f>
        <v>88.921652173913046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20743000</v>
      </c>
      <c r="C23" s="118"/>
      <c r="D23" s="118"/>
      <c r="E23" s="118">
        <f t="shared" si="8"/>
        <v>20743000</v>
      </c>
      <c r="F23" s="119">
        <v>20743000</v>
      </c>
      <c r="G23" s="120">
        <v>20743000</v>
      </c>
      <c r="H23" s="119"/>
      <c r="I23" s="120"/>
      <c r="J23" s="119"/>
      <c r="K23" s="120"/>
      <c r="L23" s="119">
        <v>2881000</v>
      </c>
      <c r="M23" s="120"/>
      <c r="N23" s="119">
        <v>562000</v>
      </c>
      <c r="O23" s="120">
        <v>20472329</v>
      </c>
      <c r="P23" s="119">
        <f t="shared" si="9"/>
        <v>3443000</v>
      </c>
      <c r="Q23" s="120">
        <f t="shared" si="10"/>
        <v>20472329</v>
      </c>
      <c r="R23" s="59">
        <f t="shared" si="11"/>
        <v>-80.492884415133631</v>
      </c>
      <c r="S23" s="60">
        <f t="shared" si="12"/>
        <v>0</v>
      </c>
      <c r="T23" s="59">
        <f t="shared" si="13"/>
        <v>16.598370534638189</v>
      </c>
      <c r="U23" s="61">
        <f t="shared" si="14"/>
        <v>98.695121245721452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20743000</v>
      </c>
      <c r="C26" s="121">
        <f>SUM(C19:C25)</f>
        <v>0</v>
      </c>
      <c r="D26" s="121"/>
      <c r="E26" s="121">
        <f t="shared" si="8"/>
        <v>20743000</v>
      </c>
      <c r="F26" s="122">
        <f t="shared" ref="F26:O26" si="15">SUM(F19:F25)</f>
        <v>20743000</v>
      </c>
      <c r="G26" s="123">
        <f t="shared" si="15"/>
        <v>20743000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2881000</v>
      </c>
      <c r="M26" s="123">
        <f t="shared" si="15"/>
        <v>0</v>
      </c>
      <c r="N26" s="122">
        <f t="shared" si="15"/>
        <v>562000</v>
      </c>
      <c r="O26" s="123">
        <f t="shared" si="15"/>
        <v>20472329</v>
      </c>
      <c r="P26" s="122">
        <f t="shared" si="9"/>
        <v>3443000</v>
      </c>
      <c r="Q26" s="123">
        <f t="shared" si="10"/>
        <v>20472329</v>
      </c>
      <c r="R26" s="63">
        <f t="shared" si="11"/>
        <v>-80.492884415133631</v>
      </c>
      <c r="S26" s="64">
        <f t="shared" si="12"/>
        <v>0</v>
      </c>
      <c r="T26" s="63">
        <f>IF(($E26-$E21-$E25)   =0,0,($P26   /($E26-$E21-$E25)   )*100)</f>
        <v>16.598370534638189</v>
      </c>
      <c r="U26" s="65">
        <f>IF(($E26-$E21-$E25)   =0,0,($Q26   /($E26-$E21-$E25)   )*100)</f>
        <v>98.695121245721452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3786000</v>
      </c>
      <c r="C31" s="118"/>
      <c r="D31" s="118"/>
      <c r="E31" s="118">
        <f>$B31      +$C31      +$D31</f>
        <v>3786000</v>
      </c>
      <c r="F31" s="119">
        <v>3786000</v>
      </c>
      <c r="G31" s="120">
        <v>3786000</v>
      </c>
      <c r="H31" s="119">
        <v>394000</v>
      </c>
      <c r="I31" s="120">
        <v>422841</v>
      </c>
      <c r="J31" s="119">
        <v>2080000</v>
      </c>
      <c r="K31" s="120">
        <v>1983811</v>
      </c>
      <c r="L31" s="119">
        <v>255000</v>
      </c>
      <c r="M31" s="120">
        <v>209093</v>
      </c>
      <c r="N31" s="119">
        <v>516000</v>
      </c>
      <c r="O31" s="120">
        <v>515923</v>
      </c>
      <c r="P31" s="119">
        <f>$H31      +$J31      +$L31      +$N31</f>
        <v>3245000</v>
      </c>
      <c r="Q31" s="120">
        <f>$I31      +$K31      +$M31      +$O31</f>
        <v>3131668</v>
      </c>
      <c r="R31" s="59">
        <f>IF(($L31      =0),0,((($N31      -$L31      )/$L31      )*100))</f>
        <v>102.35294117647058</v>
      </c>
      <c r="S31" s="60">
        <f>IF(($M31      =0),0,((($O31      -$M31      )/$M31      )*100))</f>
        <v>146.7433151755439</v>
      </c>
      <c r="T31" s="59">
        <f>IF(($E31      =0),0,(($P31      /$E31      )*100))</f>
        <v>85.710512414157421</v>
      </c>
      <c r="U31" s="61">
        <f>IF(($E31      =0),0,(($Q31      /$E31      )*100))</f>
        <v>82.717062863180132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3786000</v>
      </c>
      <c r="C32" s="121">
        <f>SUM(C28:C31)</f>
        <v>0</v>
      </c>
      <c r="D32" s="121"/>
      <c r="E32" s="121">
        <f>$B32      +$C32      +$D32</f>
        <v>3786000</v>
      </c>
      <c r="F32" s="122">
        <f t="shared" ref="F32:O32" si="16">SUM(F28:F31)</f>
        <v>3786000</v>
      </c>
      <c r="G32" s="123">
        <f t="shared" si="16"/>
        <v>3786000</v>
      </c>
      <c r="H32" s="122">
        <f t="shared" si="16"/>
        <v>394000</v>
      </c>
      <c r="I32" s="123">
        <f t="shared" si="16"/>
        <v>422841</v>
      </c>
      <c r="J32" s="122">
        <f t="shared" si="16"/>
        <v>2080000</v>
      </c>
      <c r="K32" s="123">
        <f t="shared" si="16"/>
        <v>1983811</v>
      </c>
      <c r="L32" s="122">
        <f t="shared" si="16"/>
        <v>255000</v>
      </c>
      <c r="M32" s="123">
        <f t="shared" si="16"/>
        <v>209093</v>
      </c>
      <c r="N32" s="122">
        <f t="shared" si="16"/>
        <v>516000</v>
      </c>
      <c r="O32" s="123">
        <f t="shared" si="16"/>
        <v>515923</v>
      </c>
      <c r="P32" s="122">
        <f>$H32      +$J32      +$L32      +$N32</f>
        <v>3245000</v>
      </c>
      <c r="Q32" s="123">
        <f>$I32      +$K32      +$M32      +$O32</f>
        <v>3131668</v>
      </c>
      <c r="R32" s="63">
        <f>IF(($L32      =0),0,((($N32      -$L32      )/$L32      )*100))</f>
        <v>102.35294117647058</v>
      </c>
      <c r="S32" s="64">
        <f>IF(($M32      =0),0,((($O32      -$M32      )/$M32      )*100))</f>
        <v>146.7433151755439</v>
      </c>
      <c r="T32" s="63">
        <f>IF($E32   =0,0,($P32   /$E32   )*100)</f>
        <v>85.710512414157421</v>
      </c>
      <c r="U32" s="65">
        <f>IF($E32   =0,0,($Q32   /$E32   )*100)</f>
        <v>82.717062863180132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3002000</v>
      </c>
      <c r="C34" s="118"/>
      <c r="D34" s="118"/>
      <c r="E34" s="118">
        <f>$B34      +$C34      +$D34</f>
        <v>3002000</v>
      </c>
      <c r="F34" s="119">
        <v>3002000</v>
      </c>
      <c r="G34" s="120">
        <v>3002000</v>
      </c>
      <c r="H34" s="119">
        <v>750000</v>
      </c>
      <c r="I34" s="120">
        <v>1344878</v>
      </c>
      <c r="J34" s="119">
        <v>962000</v>
      </c>
      <c r="K34" s="120">
        <v>1670419</v>
      </c>
      <c r="L34" s="119">
        <v>782000</v>
      </c>
      <c r="M34" s="120">
        <v>-13297</v>
      </c>
      <c r="N34" s="119">
        <v>325000</v>
      </c>
      <c r="O34" s="120"/>
      <c r="P34" s="119">
        <f>$H34      +$J34      +$L34      +$N34</f>
        <v>2819000</v>
      </c>
      <c r="Q34" s="120">
        <f>$I34      +$K34      +$M34      +$O34</f>
        <v>3002000</v>
      </c>
      <c r="R34" s="59">
        <f>IF(($L34      =0),0,((($N34      -$L34      )/$L34      )*100))</f>
        <v>-58.43989769820972</v>
      </c>
      <c r="S34" s="60">
        <f>IF(($M34      =0),0,((($O34      -$M34      )/$M34      )*100))</f>
        <v>-100</v>
      </c>
      <c r="T34" s="59">
        <f>IF(($E34      =0),0,(($P34      /$E34      )*100))</f>
        <v>93.904063957361757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3002000</v>
      </c>
      <c r="C35" s="121">
        <f>C34</f>
        <v>0</v>
      </c>
      <c r="D35" s="121"/>
      <c r="E35" s="121">
        <f>$B35      +$C35      +$D35</f>
        <v>3002000</v>
      </c>
      <c r="F35" s="122">
        <f t="shared" ref="F35:O35" si="17">F34</f>
        <v>3002000</v>
      </c>
      <c r="G35" s="123">
        <f t="shared" si="17"/>
        <v>3002000</v>
      </c>
      <c r="H35" s="122">
        <f t="shared" si="17"/>
        <v>750000</v>
      </c>
      <c r="I35" s="123">
        <f t="shared" si="17"/>
        <v>1344878</v>
      </c>
      <c r="J35" s="122">
        <f t="shared" si="17"/>
        <v>962000</v>
      </c>
      <c r="K35" s="123">
        <f t="shared" si="17"/>
        <v>1670419</v>
      </c>
      <c r="L35" s="122">
        <f t="shared" si="17"/>
        <v>782000</v>
      </c>
      <c r="M35" s="123">
        <f t="shared" si="17"/>
        <v>-13297</v>
      </c>
      <c r="N35" s="122">
        <f t="shared" si="17"/>
        <v>325000</v>
      </c>
      <c r="O35" s="123">
        <f t="shared" si="17"/>
        <v>0</v>
      </c>
      <c r="P35" s="122">
        <f>$H35      +$J35      +$L35      +$N35</f>
        <v>2819000</v>
      </c>
      <c r="Q35" s="123">
        <f>$I35      +$K35      +$M35      +$O35</f>
        <v>3002000</v>
      </c>
      <c r="R35" s="63">
        <f>IF(($L35      =0),0,((($N35      -$L35      )/$L35      )*100))</f>
        <v>-58.43989769820972</v>
      </c>
      <c r="S35" s="64">
        <f>IF(($M35      =0),0,((($O35      -$M35      )/$M35      )*100))</f>
        <v>-100</v>
      </c>
      <c r="T35" s="63">
        <f>IF($E35   =0,0,($P35   /$E35   )*100)</f>
        <v>93.904063957361757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80455000</v>
      </c>
      <c r="C53" s="118"/>
      <c r="D53" s="118"/>
      <c r="E53" s="118">
        <f t="shared" si="26"/>
        <v>80455000</v>
      </c>
      <c r="F53" s="119">
        <v>80455000</v>
      </c>
      <c r="G53" s="120">
        <v>80455000</v>
      </c>
      <c r="H53" s="119">
        <v>8118000</v>
      </c>
      <c r="I53" s="120">
        <v>8256650</v>
      </c>
      <c r="J53" s="119">
        <v>34576000</v>
      </c>
      <c r="K53" s="120">
        <v>34437507</v>
      </c>
      <c r="L53" s="119">
        <v>4444000</v>
      </c>
      <c r="M53" s="120">
        <v>11933614</v>
      </c>
      <c r="N53" s="119">
        <v>22629000</v>
      </c>
      <c r="O53" s="120">
        <v>15139435</v>
      </c>
      <c r="P53" s="119">
        <f t="shared" si="27"/>
        <v>69767000</v>
      </c>
      <c r="Q53" s="120">
        <f t="shared" si="28"/>
        <v>69767206</v>
      </c>
      <c r="R53" s="59">
        <f t="shared" si="29"/>
        <v>409.20342034203418</v>
      </c>
      <c r="S53" s="60">
        <f t="shared" si="30"/>
        <v>26.863789963375723</v>
      </c>
      <c r="T53" s="59">
        <f t="shared" si="31"/>
        <v>86.715555279348706</v>
      </c>
      <c r="U53" s="61">
        <f t="shared" si="32"/>
        <v>86.715811323099871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80455000</v>
      </c>
      <c r="C55" s="121">
        <f>SUM(C44:C54)</f>
        <v>0</v>
      </c>
      <c r="D55" s="121"/>
      <c r="E55" s="121">
        <f t="shared" si="26"/>
        <v>80455000</v>
      </c>
      <c r="F55" s="122">
        <f t="shared" ref="F55:O55" si="33">SUM(F44:F54)</f>
        <v>80455000</v>
      </c>
      <c r="G55" s="123">
        <f t="shared" si="33"/>
        <v>80455000</v>
      </c>
      <c r="H55" s="122">
        <f t="shared" si="33"/>
        <v>8118000</v>
      </c>
      <c r="I55" s="123">
        <f t="shared" si="33"/>
        <v>8256650</v>
      </c>
      <c r="J55" s="122">
        <f t="shared" si="33"/>
        <v>34576000</v>
      </c>
      <c r="K55" s="123">
        <f t="shared" si="33"/>
        <v>34437507</v>
      </c>
      <c r="L55" s="122">
        <f t="shared" si="33"/>
        <v>4444000</v>
      </c>
      <c r="M55" s="123">
        <f t="shared" si="33"/>
        <v>11933614</v>
      </c>
      <c r="N55" s="122">
        <f t="shared" si="33"/>
        <v>22629000</v>
      </c>
      <c r="O55" s="123">
        <f t="shared" si="33"/>
        <v>15139435</v>
      </c>
      <c r="P55" s="122">
        <f t="shared" si="27"/>
        <v>69767000</v>
      </c>
      <c r="Q55" s="123">
        <f t="shared" si="28"/>
        <v>69767206</v>
      </c>
      <c r="R55" s="63">
        <f t="shared" si="29"/>
        <v>409.20342034203418</v>
      </c>
      <c r="S55" s="64">
        <f t="shared" si="30"/>
        <v>26.863789963375723</v>
      </c>
      <c r="T55" s="63">
        <f>IF((+$E45+$E47+$E49+$E50+$E53) =0,0,(P55   /(+$E45+$E47+$E49+$E50+$E53) )*100)</f>
        <v>86.715555279348706</v>
      </c>
      <c r="U55" s="65">
        <f>IF((+$E45+$E47+$E49+$E50+$E53) =0,0,(Q55   /(+$E45+$E47+$E49+$E50+$E53) )*100)</f>
        <v>86.715811323099871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110286000</v>
      </c>
      <c r="C69" s="130">
        <f>SUM(C9:C16,C19:C25,C28:C31,C34,C37:C41,C44:C54,C57:C60,C63:C67)</f>
        <v>0</v>
      </c>
      <c r="D69" s="130"/>
      <c r="E69" s="130">
        <f t="shared" si="35"/>
        <v>110286000</v>
      </c>
      <c r="F69" s="131">
        <f t="shared" ref="F69:O69" si="43">SUM(F9:F16,F19:F25,F28:F31,F34,F37:F41,F44:F54,F57:F60,F63:F67)</f>
        <v>110286000</v>
      </c>
      <c r="G69" s="132">
        <f t="shared" si="43"/>
        <v>110286000</v>
      </c>
      <c r="H69" s="131">
        <f t="shared" si="43"/>
        <v>9566000</v>
      </c>
      <c r="I69" s="132">
        <f t="shared" si="43"/>
        <v>10328168</v>
      </c>
      <c r="J69" s="131">
        <f t="shared" si="43"/>
        <v>38270000</v>
      </c>
      <c r="K69" s="132">
        <f t="shared" si="43"/>
        <v>38744865</v>
      </c>
      <c r="L69" s="131">
        <f t="shared" si="43"/>
        <v>8688000</v>
      </c>
      <c r="M69" s="132">
        <f t="shared" si="43"/>
        <v>12454460</v>
      </c>
      <c r="N69" s="131">
        <f t="shared" si="43"/>
        <v>24794000</v>
      </c>
      <c r="O69" s="132">
        <f t="shared" si="43"/>
        <v>36890908</v>
      </c>
      <c r="P69" s="131">
        <f t="shared" si="36"/>
        <v>81318000</v>
      </c>
      <c r="Q69" s="132">
        <f t="shared" si="37"/>
        <v>98418401</v>
      </c>
      <c r="R69" s="72">
        <f t="shared" si="38"/>
        <v>185.38213627992636</v>
      </c>
      <c r="S69" s="73">
        <f t="shared" si="39"/>
        <v>196.20640316802172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73.73374680376476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89.239251582249793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343034000</v>
      </c>
      <c r="C71" s="118"/>
      <c r="D71" s="118"/>
      <c r="E71" s="118">
        <f>$B71      +$C71      +$D71</f>
        <v>343034000</v>
      </c>
      <c r="F71" s="119">
        <v>343034000</v>
      </c>
      <c r="G71" s="120">
        <v>343034000</v>
      </c>
      <c r="H71" s="119">
        <v>120251000</v>
      </c>
      <c r="I71" s="120">
        <v>114607489</v>
      </c>
      <c r="J71" s="119">
        <v>164186000</v>
      </c>
      <c r="K71" s="120">
        <v>177014685</v>
      </c>
      <c r="L71" s="119">
        <v>58597000</v>
      </c>
      <c r="M71" s="120">
        <v>44150927</v>
      </c>
      <c r="N71" s="119"/>
      <c r="O71" s="120">
        <v>2906545</v>
      </c>
      <c r="P71" s="119">
        <f>$H71      +$J71      +$L71      +$N71</f>
        <v>343034000</v>
      </c>
      <c r="Q71" s="120">
        <f>$I71      +$K71      +$M71      +$O71</f>
        <v>338679646</v>
      </c>
      <c r="R71" s="59">
        <f>IF(($L71      =0),0,((($N71      -$L71      )/$L71      )*100))</f>
        <v>-100</v>
      </c>
      <c r="S71" s="60">
        <f>IF(($M71      =0),0,((($O71      -$M71      )/$M71      )*100))</f>
        <v>-93.416797341537134</v>
      </c>
      <c r="T71" s="59">
        <f>IF(($E71      =0),0,(($P71      /$E71      )*100))</f>
        <v>100</v>
      </c>
      <c r="U71" s="61">
        <f>IF(($E71      =0),0,(($Q71      /$E71      )*100))</f>
        <v>98.730634864182548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343034000</v>
      </c>
      <c r="C73" s="127">
        <f>SUM(C71:C72)</f>
        <v>0</v>
      </c>
      <c r="D73" s="127"/>
      <c r="E73" s="127">
        <f>$B73      +$C73      +$D73</f>
        <v>343034000</v>
      </c>
      <c r="F73" s="128">
        <f t="shared" ref="F73:O73" si="44">SUM(F71:F72)</f>
        <v>343034000</v>
      </c>
      <c r="G73" s="129">
        <f t="shared" si="44"/>
        <v>343034000</v>
      </c>
      <c r="H73" s="128">
        <f t="shared" si="44"/>
        <v>120251000</v>
      </c>
      <c r="I73" s="129">
        <f t="shared" si="44"/>
        <v>114607489</v>
      </c>
      <c r="J73" s="128">
        <f t="shared" si="44"/>
        <v>164186000</v>
      </c>
      <c r="K73" s="129">
        <f t="shared" si="44"/>
        <v>177014685</v>
      </c>
      <c r="L73" s="128">
        <f t="shared" si="44"/>
        <v>58597000</v>
      </c>
      <c r="M73" s="129">
        <f t="shared" si="44"/>
        <v>44150927</v>
      </c>
      <c r="N73" s="128">
        <f t="shared" si="44"/>
        <v>0</v>
      </c>
      <c r="O73" s="129">
        <f t="shared" si="44"/>
        <v>2906545</v>
      </c>
      <c r="P73" s="128">
        <f>$H73      +$J73      +$L73      +$N73</f>
        <v>343034000</v>
      </c>
      <c r="Q73" s="129">
        <f>$I73      +$K73      +$M73      +$O73</f>
        <v>338679646</v>
      </c>
      <c r="R73" s="68">
        <f>IF(($L73      =0),0,((($N73      -$L73      )/$L73      )*100))</f>
        <v>-100</v>
      </c>
      <c r="S73" s="69">
        <f>IF(($M73      =0),0,((($O73      -$M73      )/$M73      )*100))</f>
        <v>-93.416797341537134</v>
      </c>
      <c r="T73" s="68">
        <f>IF(($E71      =0),0,(($P71      /$E71      )*100))</f>
        <v>100</v>
      </c>
      <c r="U73" s="70">
        <f>IF($E71   =0,0,($Q71   /$E71 )*100)</f>
        <v>98.730634864182548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343034000</v>
      </c>
      <c r="C74" s="130">
        <f>SUM(C71:C72)</f>
        <v>0</v>
      </c>
      <c r="D74" s="130"/>
      <c r="E74" s="130">
        <f>$B74      +$C74      +$D74</f>
        <v>343034000</v>
      </c>
      <c r="F74" s="131">
        <f t="shared" ref="F74:O74" si="45">SUM(F71:F72)</f>
        <v>343034000</v>
      </c>
      <c r="G74" s="132">
        <f t="shared" si="45"/>
        <v>343034000</v>
      </c>
      <c r="H74" s="131">
        <f t="shared" si="45"/>
        <v>120251000</v>
      </c>
      <c r="I74" s="132">
        <f t="shared" si="45"/>
        <v>114607489</v>
      </c>
      <c r="J74" s="131">
        <f t="shared" si="45"/>
        <v>164186000</v>
      </c>
      <c r="K74" s="132">
        <f t="shared" si="45"/>
        <v>177014685</v>
      </c>
      <c r="L74" s="131">
        <f t="shared" si="45"/>
        <v>58597000</v>
      </c>
      <c r="M74" s="132">
        <f t="shared" si="45"/>
        <v>44150927</v>
      </c>
      <c r="N74" s="131">
        <f t="shared" si="45"/>
        <v>0</v>
      </c>
      <c r="O74" s="132">
        <f t="shared" si="45"/>
        <v>2906545</v>
      </c>
      <c r="P74" s="131">
        <f>$H74      +$J74      +$L74      +$N74</f>
        <v>343034000</v>
      </c>
      <c r="Q74" s="132">
        <f>$I74      +$K74      +$M74      +$O74</f>
        <v>338679646</v>
      </c>
      <c r="R74" s="72">
        <f>IF(($L74      =0),0,((($N74      -$L74      )/$L74      )*100))</f>
        <v>-100</v>
      </c>
      <c r="S74" s="73">
        <f>IF(($M74      =0),0,((($O74      -$M74      )/$M74      )*100))</f>
        <v>-93.416797341537134</v>
      </c>
      <c r="T74" s="72">
        <f>IF(($E71      =0),0,(($P71      /$E71      )*100))</f>
        <v>100</v>
      </c>
      <c r="U74" s="76">
        <f>IF($E71   =0,0,($Q71   /$E71 )*100)</f>
        <v>98.730634864182548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453320000</v>
      </c>
      <c r="C75" s="130">
        <f>SUM(C9:C16,C19:C25,C28:C31,C34,C37:C41,C44:C54,C57:C60,C63:C67,C71:C72)</f>
        <v>0</v>
      </c>
      <c r="D75" s="130"/>
      <c r="E75" s="130">
        <f>$B75      +$C75      +$D75</f>
        <v>453320000</v>
      </c>
      <c r="F75" s="131">
        <f t="shared" ref="F75:O75" si="46">SUM(F9:F16,F19:F25,F28:F31,F34,F37:F41,F44:F54,F57:F60,F63:F67,F71:F72)</f>
        <v>453320000</v>
      </c>
      <c r="G75" s="132">
        <f t="shared" si="46"/>
        <v>453320000</v>
      </c>
      <c r="H75" s="131">
        <f t="shared" si="46"/>
        <v>129817000</v>
      </c>
      <c r="I75" s="132">
        <f t="shared" si="46"/>
        <v>124935657</v>
      </c>
      <c r="J75" s="131">
        <f t="shared" si="46"/>
        <v>202456000</v>
      </c>
      <c r="K75" s="132">
        <f t="shared" si="46"/>
        <v>215759550</v>
      </c>
      <c r="L75" s="131">
        <f t="shared" si="46"/>
        <v>67285000</v>
      </c>
      <c r="M75" s="132">
        <f t="shared" si="46"/>
        <v>56605387</v>
      </c>
      <c r="N75" s="131">
        <f t="shared" si="46"/>
        <v>24794000</v>
      </c>
      <c r="O75" s="132">
        <f t="shared" si="46"/>
        <v>39797453</v>
      </c>
      <c r="P75" s="131">
        <f>$H75      +$J75      +$L75      +$N75</f>
        <v>424352000</v>
      </c>
      <c r="Q75" s="132">
        <f>$I75      +$K75      +$M75      +$O75</f>
        <v>437098047</v>
      </c>
      <c r="R75" s="72">
        <f>IF(($L75      =0),0,((($N75      -$L75      )/$L75      )*100))</f>
        <v>-63.150776547521737</v>
      </c>
      <c r="S75" s="73">
        <f>IF(($M75      =0),0,((($O75      -$M75      )/$M75      )*100))</f>
        <v>-29.693170369102855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93.609812053295684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96.421522765375457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eW7aoh3A5A8mvsnyIbCERSdFDGn7SbKeRowDMrcwIlh6Sthnh3ZcGHMEj2EBAEPV86kkIbKIJCdyKzarQpmqA==" saltValue="uldJTxVP25Z1RSLHwp2me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145000</v>
      </c>
      <c r="I10" s="120">
        <v>166783</v>
      </c>
      <c r="J10" s="119">
        <v>142000</v>
      </c>
      <c r="K10" s="120">
        <v>142886</v>
      </c>
      <c r="L10" s="119">
        <v>1496000</v>
      </c>
      <c r="M10" s="120">
        <v>975818</v>
      </c>
      <c r="N10" s="119"/>
      <c r="O10" s="120">
        <v>523902</v>
      </c>
      <c r="P10" s="119">
        <f t="shared" ref="P10:P17" si="1">$H10      +$J10      +$L10      +$N10</f>
        <v>1783000</v>
      </c>
      <c r="Q10" s="120">
        <f t="shared" ref="Q10:Q17" si="2">$I10      +$K10      +$M10      +$O10</f>
        <v>1809389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-46.311504809298455</v>
      </c>
      <c r="T10" s="59">
        <f t="shared" ref="T10:T17" si="5">IF(($E10      =0),0,(($P10      /$E10      )*100))</f>
        <v>99.055555555555557</v>
      </c>
      <c r="U10" s="61">
        <f t="shared" ref="U10:U17" si="6">IF(($E10      =0),0,(($Q10      /$E10      )*100))</f>
        <v>100.52161111111111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145000</v>
      </c>
      <c r="I17" s="123">
        <f t="shared" si="7"/>
        <v>166783</v>
      </c>
      <c r="J17" s="122">
        <f t="shared" si="7"/>
        <v>142000</v>
      </c>
      <c r="K17" s="123">
        <f t="shared" si="7"/>
        <v>142886</v>
      </c>
      <c r="L17" s="122">
        <f t="shared" si="7"/>
        <v>1496000</v>
      </c>
      <c r="M17" s="123">
        <f t="shared" si="7"/>
        <v>975818</v>
      </c>
      <c r="N17" s="122">
        <f t="shared" si="7"/>
        <v>0</v>
      </c>
      <c r="O17" s="123">
        <f t="shared" si="7"/>
        <v>523902</v>
      </c>
      <c r="P17" s="122">
        <f t="shared" si="1"/>
        <v>1783000</v>
      </c>
      <c r="Q17" s="123">
        <f t="shared" si="2"/>
        <v>1809389</v>
      </c>
      <c r="R17" s="63">
        <f t="shared" si="3"/>
        <v>-100</v>
      </c>
      <c r="S17" s="64">
        <f t="shared" si="4"/>
        <v>-46.311504809298455</v>
      </c>
      <c r="T17" s="63">
        <f>IF((SUM($E9:$E14))=0,0,(P17/(SUM($E9:$E14))*100))</f>
        <v>99.055555555555557</v>
      </c>
      <c r="U17" s="65">
        <f>IF((SUM($E9:$E14))=0,0,(Q17/(SUM($E9:$E14))*100))</f>
        <v>100.52161111111111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6000000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6000000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2079000</v>
      </c>
      <c r="C34" s="118"/>
      <c r="D34" s="118"/>
      <c r="E34" s="118">
        <f>$B34      +$C34      +$D34</f>
        <v>2079000</v>
      </c>
      <c r="F34" s="119">
        <v>2079000</v>
      </c>
      <c r="G34" s="120">
        <v>2079000</v>
      </c>
      <c r="H34" s="119">
        <v>520000</v>
      </c>
      <c r="I34" s="120">
        <v>1363166</v>
      </c>
      <c r="J34" s="119">
        <v>936000</v>
      </c>
      <c r="K34" s="120">
        <v>1390931</v>
      </c>
      <c r="L34" s="119"/>
      <c r="M34" s="120">
        <v>-786443</v>
      </c>
      <c r="N34" s="119"/>
      <c r="O34" s="120">
        <v>1243291</v>
      </c>
      <c r="P34" s="119">
        <f>$H34      +$J34      +$L34      +$N34</f>
        <v>1456000</v>
      </c>
      <c r="Q34" s="120">
        <f>$I34      +$K34      +$M34      +$O34</f>
        <v>3210945</v>
      </c>
      <c r="R34" s="59">
        <f>IF(($L34      =0),0,((($N34      -$L34      )/$L34      )*100))</f>
        <v>0</v>
      </c>
      <c r="S34" s="60">
        <f>IF(($M34      =0),0,((($O34      -$M34      )/$M34      )*100))</f>
        <v>-258.09041468993939</v>
      </c>
      <c r="T34" s="59">
        <f>IF(($E34      =0),0,(($P34      /$E34      )*100))</f>
        <v>70.033670033670035</v>
      </c>
      <c r="U34" s="61">
        <f>IF(($E34      =0),0,(($Q34      /$E34      )*100))</f>
        <v>154.44660894660896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2079000</v>
      </c>
      <c r="C35" s="121">
        <f>C34</f>
        <v>0</v>
      </c>
      <c r="D35" s="121"/>
      <c r="E35" s="121">
        <f>$B35      +$C35      +$D35</f>
        <v>2079000</v>
      </c>
      <c r="F35" s="122">
        <f t="shared" ref="F35:O35" si="17">F34</f>
        <v>2079000</v>
      </c>
      <c r="G35" s="123">
        <f t="shared" si="17"/>
        <v>2079000</v>
      </c>
      <c r="H35" s="122">
        <f t="shared" si="17"/>
        <v>520000</v>
      </c>
      <c r="I35" s="123">
        <f t="shared" si="17"/>
        <v>1363166</v>
      </c>
      <c r="J35" s="122">
        <f t="shared" si="17"/>
        <v>936000</v>
      </c>
      <c r="K35" s="123">
        <f t="shared" si="17"/>
        <v>1390931</v>
      </c>
      <c r="L35" s="122">
        <f t="shared" si="17"/>
        <v>0</v>
      </c>
      <c r="M35" s="123">
        <f t="shared" si="17"/>
        <v>-786443</v>
      </c>
      <c r="N35" s="122">
        <f t="shared" si="17"/>
        <v>0</v>
      </c>
      <c r="O35" s="123">
        <f t="shared" si="17"/>
        <v>1243291</v>
      </c>
      <c r="P35" s="122">
        <f>$H35      +$J35      +$L35      +$N35</f>
        <v>1456000</v>
      </c>
      <c r="Q35" s="123">
        <f>$I35      +$K35      +$M35      +$O35</f>
        <v>3210945</v>
      </c>
      <c r="R35" s="63">
        <f>IF(($L35      =0),0,((($N35      -$L35      )/$L35      )*100))</f>
        <v>0</v>
      </c>
      <c r="S35" s="64">
        <f>IF(($M35      =0),0,((($O35      -$M35      )/$M35      )*100))</f>
        <v>-258.09041468993939</v>
      </c>
      <c r="T35" s="63">
        <f>IF($E35   =0,0,($P35   /$E35   )*100)</f>
        <v>70.033670033670035</v>
      </c>
      <c r="U35" s="65">
        <f>IF($E35   =0,0,($Q35   /$E35   )*100)</f>
        <v>154.44660894660896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5817000</v>
      </c>
      <c r="C37" s="118"/>
      <c r="D37" s="118"/>
      <c r="E37" s="118">
        <f t="shared" ref="E37:E42" si="18">$B37      +$C37      +$D37</f>
        <v>5817000</v>
      </c>
      <c r="F37" s="119">
        <v>5817000</v>
      </c>
      <c r="G37" s="120">
        <v>5817000</v>
      </c>
      <c r="H37" s="119">
        <v>1892000</v>
      </c>
      <c r="I37" s="120">
        <v>1661255</v>
      </c>
      <c r="J37" s="119">
        <v>1686000</v>
      </c>
      <c r="K37" s="120">
        <v>1664574</v>
      </c>
      <c r="L37" s="119">
        <v>1650000</v>
      </c>
      <c r="M37" s="120">
        <v>586066</v>
      </c>
      <c r="N37" s="119">
        <v>569000</v>
      </c>
      <c r="O37" s="120">
        <v>583794</v>
      </c>
      <c r="P37" s="119">
        <f t="shared" ref="P37:P42" si="19">$H37      +$J37      +$L37      +$N37</f>
        <v>5797000</v>
      </c>
      <c r="Q37" s="120">
        <f t="shared" ref="Q37:Q42" si="20">$I37      +$K37      +$M37      +$O37</f>
        <v>4495689</v>
      </c>
      <c r="R37" s="59">
        <f t="shared" ref="R37:R42" si="21">IF(($L37      =0),0,((($N37      -$L37      )/$L37      )*100))</f>
        <v>-65.515151515151516</v>
      </c>
      <c r="S37" s="60">
        <f t="shared" ref="S37:S42" si="22">IF(($M37      =0),0,((($O37      -$M37      )/$M37      )*100))</f>
        <v>-0.38766964812836779</v>
      </c>
      <c r="T37" s="59">
        <f t="shared" ref="T37:T42" si="23">IF(($E37      =0),0,(($P37      /$E37      )*100))</f>
        <v>99.656180161595316</v>
      </c>
      <c r="U37" s="61">
        <f t="shared" ref="U37:U42" si="24">IF(($E37      =0),0,(($Q37      /$E37      )*100))</f>
        <v>77.28535327488396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22204000</v>
      </c>
      <c r="C38" s="118">
        <v>-4592000</v>
      </c>
      <c r="D38" s="118"/>
      <c r="E38" s="118">
        <f t="shared" si="18"/>
        <v>17612000</v>
      </c>
      <c r="F38" s="119">
        <v>22204000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28021000</v>
      </c>
      <c r="C42" s="121">
        <f>SUM(C37:C41)</f>
        <v>-4592000</v>
      </c>
      <c r="D42" s="121"/>
      <c r="E42" s="121">
        <f t="shared" si="18"/>
        <v>23429000</v>
      </c>
      <c r="F42" s="122">
        <f t="shared" ref="F42:O42" si="25">SUM(F37:F41)</f>
        <v>28021000</v>
      </c>
      <c r="G42" s="123">
        <f t="shared" si="25"/>
        <v>5817000</v>
      </c>
      <c r="H42" s="122">
        <f t="shared" si="25"/>
        <v>1892000</v>
      </c>
      <c r="I42" s="123">
        <f t="shared" si="25"/>
        <v>1661255</v>
      </c>
      <c r="J42" s="122">
        <f t="shared" si="25"/>
        <v>1686000</v>
      </c>
      <c r="K42" s="123">
        <f t="shared" si="25"/>
        <v>1664574</v>
      </c>
      <c r="L42" s="122">
        <f t="shared" si="25"/>
        <v>1650000</v>
      </c>
      <c r="M42" s="123">
        <f t="shared" si="25"/>
        <v>586066</v>
      </c>
      <c r="N42" s="122">
        <f t="shared" si="25"/>
        <v>569000</v>
      </c>
      <c r="O42" s="123">
        <f t="shared" si="25"/>
        <v>583794</v>
      </c>
      <c r="P42" s="122">
        <f t="shared" si="19"/>
        <v>5797000</v>
      </c>
      <c r="Q42" s="123">
        <f t="shared" si="20"/>
        <v>4495689</v>
      </c>
      <c r="R42" s="63">
        <f t="shared" si="21"/>
        <v>-65.515151515151516</v>
      </c>
      <c r="S42" s="64">
        <f t="shared" si="22"/>
        <v>-0.38766964812836779</v>
      </c>
      <c r="T42" s="63">
        <f>IF((+$E37+$E40) =0,0,(P42   /(+$E37+$E40) )*100)</f>
        <v>99.656180161595316</v>
      </c>
      <c r="U42" s="65">
        <f>IF((+$E37+$E40) =0,0,(Q42   /(+$E37+$E40) )*100)</f>
        <v>77.28535327488396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31900000</v>
      </c>
      <c r="C69" s="130">
        <f>SUM(C9:C16,C19:C25,C28:C31,C34,C37:C41,C44:C54,C57:C60,C63:C67)</f>
        <v>-4592000</v>
      </c>
      <c r="D69" s="130"/>
      <c r="E69" s="130">
        <f t="shared" si="35"/>
        <v>27308000</v>
      </c>
      <c r="F69" s="131">
        <f t="shared" ref="F69:O69" si="43">SUM(F9:F16,F19:F25,F28:F31,F34,F37:F41,F44:F54,F57:F60,F63:F67)</f>
        <v>31900000</v>
      </c>
      <c r="G69" s="132">
        <f t="shared" si="43"/>
        <v>15696000</v>
      </c>
      <c r="H69" s="131">
        <f t="shared" si="43"/>
        <v>2557000</v>
      </c>
      <c r="I69" s="132">
        <f t="shared" si="43"/>
        <v>3191204</v>
      </c>
      <c r="J69" s="131">
        <f t="shared" si="43"/>
        <v>2764000</v>
      </c>
      <c r="K69" s="132">
        <f t="shared" si="43"/>
        <v>3198391</v>
      </c>
      <c r="L69" s="131">
        <f t="shared" si="43"/>
        <v>3146000</v>
      </c>
      <c r="M69" s="132">
        <f t="shared" si="43"/>
        <v>775441</v>
      </c>
      <c r="N69" s="131">
        <f t="shared" si="43"/>
        <v>569000</v>
      </c>
      <c r="O69" s="132">
        <f t="shared" si="43"/>
        <v>2350987</v>
      </c>
      <c r="P69" s="131">
        <f t="shared" si="36"/>
        <v>9036000</v>
      </c>
      <c r="Q69" s="132">
        <f t="shared" si="37"/>
        <v>9516023</v>
      </c>
      <c r="R69" s="72">
        <f t="shared" si="38"/>
        <v>-81.913541004450096</v>
      </c>
      <c r="S69" s="73">
        <f t="shared" si="39"/>
        <v>203.18064172516026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93.193069306930695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98.143801567656766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47716000</v>
      </c>
      <c r="C71" s="118"/>
      <c r="D71" s="118"/>
      <c r="E71" s="118">
        <f>$B71      +$C71      +$D71</f>
        <v>47716000</v>
      </c>
      <c r="F71" s="119">
        <v>47716000</v>
      </c>
      <c r="G71" s="120">
        <v>47716000</v>
      </c>
      <c r="H71" s="119">
        <v>16185000</v>
      </c>
      <c r="I71" s="120">
        <v>13075502</v>
      </c>
      <c r="J71" s="119">
        <v>13181000</v>
      </c>
      <c r="K71" s="120">
        <v>14557664</v>
      </c>
      <c r="L71" s="119">
        <v>6695000</v>
      </c>
      <c r="M71" s="120">
        <v>3996007</v>
      </c>
      <c r="N71" s="119">
        <v>11655000</v>
      </c>
      <c r="O71" s="120">
        <v>8084520</v>
      </c>
      <c r="P71" s="119">
        <f>$H71      +$J71      +$L71      +$N71</f>
        <v>47716000</v>
      </c>
      <c r="Q71" s="120">
        <f>$I71      +$K71      +$M71      +$O71</f>
        <v>39713693</v>
      </c>
      <c r="R71" s="59">
        <f>IF(($L71      =0),0,((($N71      -$L71      )/$L71      )*100))</f>
        <v>74.085138162808065</v>
      </c>
      <c r="S71" s="60">
        <f>IF(($M71      =0),0,((($O71      -$M71      )/$M71      )*100))</f>
        <v>102.31496090972814</v>
      </c>
      <c r="T71" s="59">
        <f>IF(($E71      =0),0,(($P71      /$E71      )*100))</f>
        <v>100</v>
      </c>
      <c r="U71" s="61">
        <f>IF(($E71      =0),0,(($Q71      /$E71      )*100))</f>
        <v>83.229300444295419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47716000</v>
      </c>
      <c r="C73" s="127">
        <f>SUM(C71:C72)</f>
        <v>0</v>
      </c>
      <c r="D73" s="127"/>
      <c r="E73" s="127">
        <f>$B73      +$C73      +$D73</f>
        <v>47716000</v>
      </c>
      <c r="F73" s="128">
        <f t="shared" ref="F73:O73" si="44">SUM(F71:F72)</f>
        <v>47716000</v>
      </c>
      <c r="G73" s="129">
        <f t="shared" si="44"/>
        <v>47716000</v>
      </c>
      <c r="H73" s="128">
        <f t="shared" si="44"/>
        <v>16185000</v>
      </c>
      <c r="I73" s="129">
        <f t="shared" si="44"/>
        <v>13075502</v>
      </c>
      <c r="J73" s="128">
        <f t="shared" si="44"/>
        <v>13181000</v>
      </c>
      <c r="K73" s="129">
        <f t="shared" si="44"/>
        <v>14557664</v>
      </c>
      <c r="L73" s="128">
        <f t="shared" si="44"/>
        <v>6695000</v>
      </c>
      <c r="M73" s="129">
        <f t="shared" si="44"/>
        <v>3996007</v>
      </c>
      <c r="N73" s="128">
        <f t="shared" si="44"/>
        <v>11655000</v>
      </c>
      <c r="O73" s="129">
        <f t="shared" si="44"/>
        <v>8084520</v>
      </c>
      <c r="P73" s="128">
        <f>$H73      +$J73      +$L73      +$N73</f>
        <v>47716000</v>
      </c>
      <c r="Q73" s="129">
        <f>$I73      +$K73      +$M73      +$O73</f>
        <v>39713693</v>
      </c>
      <c r="R73" s="68">
        <f>IF(($L73      =0),0,((($N73      -$L73      )/$L73      )*100))</f>
        <v>74.085138162808065</v>
      </c>
      <c r="S73" s="69">
        <f>IF(($M73      =0),0,((($O73      -$M73      )/$M73      )*100))</f>
        <v>102.31496090972814</v>
      </c>
      <c r="T73" s="68">
        <f>IF(($E71      =0),0,(($P71      /$E71      )*100))</f>
        <v>100</v>
      </c>
      <c r="U73" s="70">
        <f>IF($E71   =0,0,($Q71   /$E71 )*100)</f>
        <v>83.229300444295419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47716000</v>
      </c>
      <c r="C74" s="130">
        <f>SUM(C71:C72)</f>
        <v>0</v>
      </c>
      <c r="D74" s="130"/>
      <c r="E74" s="130">
        <f>$B74      +$C74      +$D74</f>
        <v>47716000</v>
      </c>
      <c r="F74" s="131">
        <f t="shared" ref="F74:O74" si="45">SUM(F71:F72)</f>
        <v>47716000</v>
      </c>
      <c r="G74" s="132">
        <f t="shared" si="45"/>
        <v>47716000</v>
      </c>
      <c r="H74" s="131">
        <f t="shared" si="45"/>
        <v>16185000</v>
      </c>
      <c r="I74" s="132">
        <f t="shared" si="45"/>
        <v>13075502</v>
      </c>
      <c r="J74" s="131">
        <f t="shared" si="45"/>
        <v>13181000</v>
      </c>
      <c r="K74" s="132">
        <f t="shared" si="45"/>
        <v>14557664</v>
      </c>
      <c r="L74" s="131">
        <f t="shared" si="45"/>
        <v>6695000</v>
      </c>
      <c r="M74" s="132">
        <f t="shared" si="45"/>
        <v>3996007</v>
      </c>
      <c r="N74" s="131">
        <f t="shared" si="45"/>
        <v>11655000</v>
      </c>
      <c r="O74" s="132">
        <f t="shared" si="45"/>
        <v>8084520</v>
      </c>
      <c r="P74" s="131">
        <f>$H74      +$J74      +$L74      +$N74</f>
        <v>47716000</v>
      </c>
      <c r="Q74" s="132">
        <f>$I74      +$K74      +$M74      +$O74</f>
        <v>39713693</v>
      </c>
      <c r="R74" s="72">
        <f>IF(($L74      =0),0,((($N74      -$L74      )/$L74      )*100))</f>
        <v>74.085138162808065</v>
      </c>
      <c r="S74" s="73">
        <f>IF(($M74      =0),0,((($O74      -$M74      )/$M74      )*100))</f>
        <v>102.31496090972814</v>
      </c>
      <c r="T74" s="72">
        <f>IF(($E71      =0),0,(($P71      /$E71      )*100))</f>
        <v>100</v>
      </c>
      <c r="U74" s="76">
        <f>IF($E71   =0,0,($Q71   /$E71 )*100)</f>
        <v>83.229300444295419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79616000</v>
      </c>
      <c r="C75" s="130">
        <f>SUM(C9:C16,C19:C25,C28:C31,C34,C37:C41,C44:C54,C57:C60,C63:C67,C71:C72)</f>
        <v>-4592000</v>
      </c>
      <c r="D75" s="130"/>
      <c r="E75" s="130">
        <f>$B75      +$C75      +$D75</f>
        <v>75024000</v>
      </c>
      <c r="F75" s="131">
        <f t="shared" ref="F75:O75" si="46">SUM(F9:F16,F19:F25,F28:F31,F34,F37:F41,F44:F54,F57:F60,F63:F67,F71:F72)</f>
        <v>79616000</v>
      </c>
      <c r="G75" s="132">
        <f t="shared" si="46"/>
        <v>63412000</v>
      </c>
      <c r="H75" s="131">
        <f t="shared" si="46"/>
        <v>18742000</v>
      </c>
      <c r="I75" s="132">
        <f t="shared" si="46"/>
        <v>16266706</v>
      </c>
      <c r="J75" s="131">
        <f t="shared" si="46"/>
        <v>15945000</v>
      </c>
      <c r="K75" s="132">
        <f t="shared" si="46"/>
        <v>17756055</v>
      </c>
      <c r="L75" s="131">
        <f t="shared" si="46"/>
        <v>9841000</v>
      </c>
      <c r="M75" s="132">
        <f t="shared" si="46"/>
        <v>4771448</v>
      </c>
      <c r="N75" s="131">
        <f t="shared" si="46"/>
        <v>12224000</v>
      </c>
      <c r="O75" s="132">
        <f t="shared" si="46"/>
        <v>10435507</v>
      </c>
      <c r="P75" s="131">
        <f>$H75      +$J75      +$L75      +$N75</f>
        <v>56752000</v>
      </c>
      <c r="Q75" s="132">
        <f>$I75      +$K75      +$M75      +$O75</f>
        <v>49229716</v>
      </c>
      <c r="R75" s="72">
        <f>IF(($L75      =0),0,((($N75      -$L75      )/$L75      )*100))</f>
        <v>24.215018798902552</v>
      </c>
      <c r="S75" s="73">
        <f>IF(($M75      =0),0,((($O75      -$M75      )/$M75      )*100))</f>
        <v>118.70733999406468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98.850414547481364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85.748129310945444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1KCpFzFB1EmJTUW6LtJmVAljzbnyJn89GIFCbdwn94NSOR2Lb5U2GI7aEbo+4ahR3CByCtSUgHEnG1rt27B9cg==" saltValue="nJ9e3nlywvfwcRVklzl/J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276000</v>
      </c>
      <c r="I10" s="120">
        <v>112500</v>
      </c>
      <c r="J10" s="119">
        <v>486000</v>
      </c>
      <c r="K10" s="120"/>
      <c r="L10" s="119">
        <v>258000</v>
      </c>
      <c r="M10" s="120">
        <v>844200</v>
      </c>
      <c r="N10" s="119">
        <v>462000</v>
      </c>
      <c r="O10" s="120">
        <v>428540</v>
      </c>
      <c r="P10" s="119">
        <f t="shared" ref="P10:P17" si="1">$H10      +$J10      +$L10      +$N10</f>
        <v>1482000</v>
      </c>
      <c r="Q10" s="120">
        <f t="shared" ref="Q10:Q17" si="2">$I10      +$K10      +$M10      +$O10</f>
        <v>1385240</v>
      </c>
      <c r="R10" s="59">
        <f t="shared" ref="R10:R17" si="3">IF(($L10      =0),0,((($N10      -$L10      )/$L10      )*100))</f>
        <v>79.069767441860463</v>
      </c>
      <c r="S10" s="60">
        <f t="shared" ref="S10:S17" si="4">IF(($M10      =0),0,((($O10      -$M10      )/$M10      )*100))</f>
        <v>-49.237147595356554</v>
      </c>
      <c r="T10" s="59">
        <f t="shared" ref="T10:T17" si="5">IF(($E10      =0),0,(($P10      /$E10      )*100))</f>
        <v>82.333333333333343</v>
      </c>
      <c r="U10" s="61">
        <f t="shared" ref="U10:U17" si="6">IF(($E10      =0),0,(($Q10      /$E10      )*100))</f>
        <v>76.957777777777778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276000</v>
      </c>
      <c r="I17" s="123">
        <f t="shared" si="7"/>
        <v>112500</v>
      </c>
      <c r="J17" s="122">
        <f t="shared" si="7"/>
        <v>486000</v>
      </c>
      <c r="K17" s="123">
        <f t="shared" si="7"/>
        <v>0</v>
      </c>
      <c r="L17" s="122">
        <f t="shared" si="7"/>
        <v>258000</v>
      </c>
      <c r="M17" s="123">
        <f t="shared" si="7"/>
        <v>844200</v>
      </c>
      <c r="N17" s="122">
        <f t="shared" si="7"/>
        <v>462000</v>
      </c>
      <c r="O17" s="123">
        <f t="shared" si="7"/>
        <v>428540</v>
      </c>
      <c r="P17" s="122">
        <f t="shared" si="1"/>
        <v>1482000</v>
      </c>
      <c r="Q17" s="123">
        <f t="shared" si="2"/>
        <v>1385240</v>
      </c>
      <c r="R17" s="63">
        <f t="shared" si="3"/>
        <v>79.069767441860463</v>
      </c>
      <c r="S17" s="64">
        <f t="shared" si="4"/>
        <v>-49.237147595356554</v>
      </c>
      <c r="T17" s="63">
        <f>IF((SUM($E9:$E14))=0,0,(P17/(SUM($E9:$E14))*100))</f>
        <v>82.333333333333343</v>
      </c>
      <c r="U17" s="65">
        <f>IF((SUM($E9:$E14))=0,0,(Q17/(SUM($E9:$E14))*100))</f>
        <v>76.957777777777778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2058000</v>
      </c>
      <c r="C34" s="118"/>
      <c r="D34" s="118"/>
      <c r="E34" s="118">
        <f>$B34      +$C34      +$D34</f>
        <v>2058000</v>
      </c>
      <c r="F34" s="119">
        <v>2058000</v>
      </c>
      <c r="G34" s="120">
        <v>2058000</v>
      </c>
      <c r="H34" s="119">
        <v>515000</v>
      </c>
      <c r="I34" s="120">
        <v>1331474</v>
      </c>
      <c r="J34" s="119">
        <v>926000</v>
      </c>
      <c r="K34" s="120"/>
      <c r="L34" s="119">
        <v>485000</v>
      </c>
      <c r="M34" s="120">
        <v>558000</v>
      </c>
      <c r="N34" s="119"/>
      <c r="O34" s="120"/>
      <c r="P34" s="119">
        <f>$H34      +$J34      +$L34      +$N34</f>
        <v>1926000</v>
      </c>
      <c r="Q34" s="120">
        <f>$I34      +$K34      +$M34      +$O34</f>
        <v>1889474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93.586005830903787</v>
      </c>
      <c r="U34" s="61">
        <f>IF(($E34      =0),0,(($Q34      /$E34      )*100))</f>
        <v>91.811175898930998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2058000</v>
      </c>
      <c r="C35" s="121">
        <f>C34</f>
        <v>0</v>
      </c>
      <c r="D35" s="121"/>
      <c r="E35" s="121">
        <f>$B35      +$C35      +$D35</f>
        <v>2058000</v>
      </c>
      <c r="F35" s="122">
        <f t="shared" ref="F35:O35" si="17">F34</f>
        <v>2058000</v>
      </c>
      <c r="G35" s="123">
        <f t="shared" si="17"/>
        <v>2058000</v>
      </c>
      <c r="H35" s="122">
        <f t="shared" si="17"/>
        <v>515000</v>
      </c>
      <c r="I35" s="123">
        <f t="shared" si="17"/>
        <v>1331474</v>
      </c>
      <c r="J35" s="122">
        <f t="shared" si="17"/>
        <v>926000</v>
      </c>
      <c r="K35" s="123">
        <f t="shared" si="17"/>
        <v>0</v>
      </c>
      <c r="L35" s="122">
        <f t="shared" si="17"/>
        <v>485000</v>
      </c>
      <c r="M35" s="123">
        <f t="shared" si="17"/>
        <v>558000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1926000</v>
      </c>
      <c r="Q35" s="123">
        <f>$I35      +$K35      +$M35      +$O35</f>
        <v>1889474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93.586005830903787</v>
      </c>
      <c r="U35" s="65">
        <f>IF($E35   =0,0,($Q35   /$E35   )*100)</f>
        <v>91.811175898930998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13766000</v>
      </c>
      <c r="C38" s="118">
        <v>-599000</v>
      </c>
      <c r="D38" s="118"/>
      <c r="E38" s="118">
        <f t="shared" si="18"/>
        <v>13167000</v>
      </c>
      <c r="F38" s="119">
        <v>13766000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13766000</v>
      </c>
      <c r="C42" s="121">
        <f>SUM(C37:C41)</f>
        <v>-599000</v>
      </c>
      <c r="D42" s="121"/>
      <c r="E42" s="121">
        <f t="shared" si="18"/>
        <v>13167000</v>
      </c>
      <c r="F42" s="122">
        <f t="shared" ref="F42:O42" si="25">SUM(F37:F41)</f>
        <v>13766000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17624000</v>
      </c>
      <c r="C69" s="130">
        <f>SUM(C9:C16,C19:C25,C28:C31,C34,C37:C41,C44:C54,C57:C60,C63:C67)</f>
        <v>-599000</v>
      </c>
      <c r="D69" s="130"/>
      <c r="E69" s="130">
        <f t="shared" si="35"/>
        <v>17025000</v>
      </c>
      <c r="F69" s="131">
        <f t="shared" ref="F69:O69" si="43">SUM(F9:F16,F19:F25,F28:F31,F34,F37:F41,F44:F54,F57:F60,F63:F67)</f>
        <v>17624000</v>
      </c>
      <c r="G69" s="132">
        <f t="shared" si="43"/>
        <v>3858000</v>
      </c>
      <c r="H69" s="131">
        <f t="shared" si="43"/>
        <v>791000</v>
      </c>
      <c r="I69" s="132">
        <f t="shared" si="43"/>
        <v>1443974</v>
      </c>
      <c r="J69" s="131">
        <f t="shared" si="43"/>
        <v>1412000</v>
      </c>
      <c r="K69" s="132">
        <f t="shared" si="43"/>
        <v>0</v>
      </c>
      <c r="L69" s="131">
        <f t="shared" si="43"/>
        <v>743000</v>
      </c>
      <c r="M69" s="132">
        <f t="shared" si="43"/>
        <v>1402200</v>
      </c>
      <c r="N69" s="131">
        <f t="shared" si="43"/>
        <v>462000</v>
      </c>
      <c r="O69" s="132">
        <f t="shared" si="43"/>
        <v>428540</v>
      </c>
      <c r="P69" s="131">
        <f t="shared" si="36"/>
        <v>3408000</v>
      </c>
      <c r="Q69" s="132">
        <f t="shared" si="37"/>
        <v>3274714</v>
      </c>
      <c r="R69" s="72">
        <f t="shared" si="38"/>
        <v>-37.819650067294752</v>
      </c>
      <c r="S69" s="73">
        <f t="shared" si="39"/>
        <v>-69.438025959206968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88.335925349922235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84.881130119232765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47132000</v>
      </c>
      <c r="C71" s="118"/>
      <c r="D71" s="118"/>
      <c r="E71" s="118">
        <f>$B71      +$C71      +$D71</f>
        <v>47132000</v>
      </c>
      <c r="F71" s="119">
        <v>47132000</v>
      </c>
      <c r="G71" s="120">
        <v>43919000</v>
      </c>
      <c r="H71" s="119">
        <v>12361000</v>
      </c>
      <c r="I71" s="120">
        <v>18694606</v>
      </c>
      <c r="J71" s="119">
        <v>3039000</v>
      </c>
      <c r="K71" s="120"/>
      <c r="L71" s="119">
        <v>13435000</v>
      </c>
      <c r="M71" s="120">
        <v>14012389</v>
      </c>
      <c r="N71" s="119">
        <v>7125000</v>
      </c>
      <c r="O71" s="120">
        <v>7425740</v>
      </c>
      <c r="P71" s="119">
        <f>$H71      +$J71      +$L71      +$N71</f>
        <v>35960000</v>
      </c>
      <c r="Q71" s="120">
        <f>$I71      +$K71      +$M71      +$O71</f>
        <v>40132735</v>
      </c>
      <c r="R71" s="59">
        <f>IF(($L71      =0),0,((($N71      -$L71      )/$L71      )*100))</f>
        <v>-46.966877558615558</v>
      </c>
      <c r="S71" s="60">
        <f>IF(($M71      =0),0,((($O71      -$M71      )/$M71      )*100))</f>
        <v>-47.005895996749736</v>
      </c>
      <c r="T71" s="59">
        <f>IF(($E71      =0),0,(($P71      /$E71      )*100))</f>
        <v>76.296359161503858</v>
      </c>
      <c r="U71" s="61">
        <f>IF(($E71      =0),0,(($Q71      /$E71      )*100))</f>
        <v>85.149654162776883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47132000</v>
      </c>
      <c r="C73" s="127">
        <f>SUM(C71:C72)</f>
        <v>0</v>
      </c>
      <c r="D73" s="127"/>
      <c r="E73" s="127">
        <f>$B73      +$C73      +$D73</f>
        <v>47132000</v>
      </c>
      <c r="F73" s="128">
        <f t="shared" ref="F73:O73" si="44">SUM(F71:F72)</f>
        <v>47132000</v>
      </c>
      <c r="G73" s="129">
        <f t="shared" si="44"/>
        <v>43919000</v>
      </c>
      <c r="H73" s="128">
        <f t="shared" si="44"/>
        <v>12361000</v>
      </c>
      <c r="I73" s="129">
        <f t="shared" si="44"/>
        <v>18694606</v>
      </c>
      <c r="J73" s="128">
        <f t="shared" si="44"/>
        <v>3039000</v>
      </c>
      <c r="K73" s="129">
        <f t="shared" si="44"/>
        <v>0</v>
      </c>
      <c r="L73" s="128">
        <f t="shared" si="44"/>
        <v>13435000</v>
      </c>
      <c r="M73" s="129">
        <f t="shared" si="44"/>
        <v>14012389</v>
      </c>
      <c r="N73" s="128">
        <f t="shared" si="44"/>
        <v>7125000</v>
      </c>
      <c r="O73" s="129">
        <f t="shared" si="44"/>
        <v>7425740</v>
      </c>
      <c r="P73" s="128">
        <f>$H73      +$J73      +$L73      +$N73</f>
        <v>35960000</v>
      </c>
      <c r="Q73" s="129">
        <f>$I73      +$K73      +$M73      +$O73</f>
        <v>40132735</v>
      </c>
      <c r="R73" s="68">
        <f>IF(($L73      =0),0,((($N73      -$L73      )/$L73      )*100))</f>
        <v>-46.966877558615558</v>
      </c>
      <c r="S73" s="69">
        <f>IF(($M73      =0),0,((($O73      -$M73      )/$M73      )*100))</f>
        <v>-47.005895996749736</v>
      </c>
      <c r="T73" s="68">
        <f>IF(($E71      =0),0,(($P71      /$E71      )*100))</f>
        <v>76.296359161503858</v>
      </c>
      <c r="U73" s="70">
        <f>IF($E71   =0,0,($Q71   /$E71 )*100)</f>
        <v>85.149654162776883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47132000</v>
      </c>
      <c r="C74" s="130">
        <f>SUM(C71:C72)</f>
        <v>0</v>
      </c>
      <c r="D74" s="130"/>
      <c r="E74" s="130">
        <f>$B74      +$C74      +$D74</f>
        <v>47132000</v>
      </c>
      <c r="F74" s="131">
        <f t="shared" ref="F74:O74" si="45">SUM(F71:F72)</f>
        <v>47132000</v>
      </c>
      <c r="G74" s="132">
        <f t="shared" si="45"/>
        <v>43919000</v>
      </c>
      <c r="H74" s="131">
        <f t="shared" si="45"/>
        <v>12361000</v>
      </c>
      <c r="I74" s="132">
        <f t="shared" si="45"/>
        <v>18694606</v>
      </c>
      <c r="J74" s="131">
        <f t="shared" si="45"/>
        <v>3039000</v>
      </c>
      <c r="K74" s="132">
        <f t="shared" si="45"/>
        <v>0</v>
      </c>
      <c r="L74" s="131">
        <f t="shared" si="45"/>
        <v>13435000</v>
      </c>
      <c r="M74" s="132">
        <f t="shared" si="45"/>
        <v>14012389</v>
      </c>
      <c r="N74" s="131">
        <f t="shared" si="45"/>
        <v>7125000</v>
      </c>
      <c r="O74" s="132">
        <f t="shared" si="45"/>
        <v>7425740</v>
      </c>
      <c r="P74" s="131">
        <f>$H74      +$J74      +$L74      +$N74</f>
        <v>35960000</v>
      </c>
      <c r="Q74" s="132">
        <f>$I74      +$K74      +$M74      +$O74</f>
        <v>40132735</v>
      </c>
      <c r="R74" s="72">
        <f>IF(($L74      =0),0,((($N74      -$L74      )/$L74      )*100))</f>
        <v>-46.966877558615558</v>
      </c>
      <c r="S74" s="73">
        <f>IF(($M74      =0),0,((($O74      -$M74      )/$M74      )*100))</f>
        <v>-47.005895996749736</v>
      </c>
      <c r="T74" s="72">
        <f>IF(($E71      =0),0,(($P71      /$E71      )*100))</f>
        <v>76.296359161503858</v>
      </c>
      <c r="U74" s="76">
        <f>IF($E71   =0,0,($Q71   /$E71 )*100)</f>
        <v>85.149654162776883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64756000</v>
      </c>
      <c r="C75" s="130">
        <f>SUM(C9:C16,C19:C25,C28:C31,C34,C37:C41,C44:C54,C57:C60,C63:C67,C71:C72)</f>
        <v>-599000</v>
      </c>
      <c r="D75" s="130"/>
      <c r="E75" s="130">
        <f>$B75      +$C75      +$D75</f>
        <v>64157000</v>
      </c>
      <c r="F75" s="131">
        <f t="shared" ref="F75:O75" si="46">SUM(F9:F16,F19:F25,F28:F31,F34,F37:F41,F44:F54,F57:F60,F63:F67,F71:F72)</f>
        <v>64756000</v>
      </c>
      <c r="G75" s="132">
        <f t="shared" si="46"/>
        <v>47777000</v>
      </c>
      <c r="H75" s="131">
        <f t="shared" si="46"/>
        <v>13152000</v>
      </c>
      <c r="I75" s="132">
        <f t="shared" si="46"/>
        <v>20138580</v>
      </c>
      <c r="J75" s="131">
        <f t="shared" si="46"/>
        <v>4451000</v>
      </c>
      <c r="K75" s="132">
        <f t="shared" si="46"/>
        <v>0</v>
      </c>
      <c r="L75" s="131">
        <f t="shared" si="46"/>
        <v>14178000</v>
      </c>
      <c r="M75" s="132">
        <f t="shared" si="46"/>
        <v>15414589</v>
      </c>
      <c r="N75" s="131">
        <f t="shared" si="46"/>
        <v>7587000</v>
      </c>
      <c r="O75" s="132">
        <f t="shared" si="46"/>
        <v>7854280</v>
      </c>
      <c r="P75" s="131">
        <f>$H75      +$J75      +$L75      +$N75</f>
        <v>39368000</v>
      </c>
      <c r="Q75" s="132">
        <f>$I75      +$K75      +$M75      +$O75</f>
        <v>43407449</v>
      </c>
      <c r="R75" s="72">
        <f>IF(($L75      =0),0,((($N75      -$L75      )/$L75      )*100))</f>
        <v>-46.487515869657216</v>
      </c>
      <c r="S75" s="73">
        <f>IF(($M75      =0),0,((($O75      -$M75      )/$M75      )*100))</f>
        <v>-49.046452033200495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77.207295548146689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85.129337124926451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ez4lOf2zJGjuHaeXMLkv/XK9z/VHjwLPMIl+rdL8TweScg+gIksNrdN/YgqQ+D7zdoSNmsUcHTjbb5jjX6iyCg==" saltValue="alIMVZDgoR7lHJzRJdaii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2200000</v>
      </c>
      <c r="C10" s="118"/>
      <c r="D10" s="118"/>
      <c r="E10" s="118">
        <f t="shared" ref="E10:E17" si="0">$B10      +$C10      +$D10</f>
        <v>2200000</v>
      </c>
      <c r="F10" s="119">
        <v>2200000</v>
      </c>
      <c r="G10" s="120">
        <v>2200000</v>
      </c>
      <c r="H10" s="119">
        <v>656000</v>
      </c>
      <c r="I10" s="120">
        <v>695172</v>
      </c>
      <c r="J10" s="119">
        <v>335000</v>
      </c>
      <c r="K10" s="120">
        <v>335007</v>
      </c>
      <c r="L10" s="119">
        <v>457000</v>
      </c>
      <c r="M10" s="120">
        <v>456134</v>
      </c>
      <c r="N10" s="119">
        <v>714000</v>
      </c>
      <c r="O10" s="120">
        <v>713690</v>
      </c>
      <c r="P10" s="119">
        <f t="shared" ref="P10:P17" si="1">$H10      +$J10      +$L10      +$N10</f>
        <v>2162000</v>
      </c>
      <c r="Q10" s="120">
        <f t="shared" ref="Q10:Q17" si="2">$I10      +$K10      +$M10      +$O10</f>
        <v>2200003</v>
      </c>
      <c r="R10" s="59">
        <f t="shared" ref="R10:R17" si="3">IF(($L10      =0),0,((($N10      -$L10      )/$L10      )*100))</f>
        <v>56.236323851203494</v>
      </c>
      <c r="S10" s="60">
        <f t="shared" ref="S10:S17" si="4">IF(($M10      =0),0,((($O10      -$M10      )/$M10      )*100))</f>
        <v>56.464986166345852</v>
      </c>
      <c r="T10" s="59">
        <f t="shared" ref="T10:T17" si="5">IF(($E10      =0),0,(($P10      /$E10      )*100))</f>
        <v>98.27272727272728</v>
      </c>
      <c r="U10" s="61">
        <f t="shared" ref="U10:U17" si="6">IF(($E10      =0),0,(($Q10      /$E10      )*100))</f>
        <v>100.00013636363636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2200000</v>
      </c>
      <c r="C17" s="121">
        <f>SUM(C9:C16)</f>
        <v>0</v>
      </c>
      <c r="D17" s="121"/>
      <c r="E17" s="121">
        <f t="shared" si="0"/>
        <v>2200000</v>
      </c>
      <c r="F17" s="122">
        <f t="shared" ref="F17:O17" si="7">SUM(F9:F16)</f>
        <v>2200000</v>
      </c>
      <c r="G17" s="123">
        <f t="shared" si="7"/>
        <v>2200000</v>
      </c>
      <c r="H17" s="122">
        <f t="shared" si="7"/>
        <v>656000</v>
      </c>
      <c r="I17" s="123">
        <f t="shared" si="7"/>
        <v>695172</v>
      </c>
      <c r="J17" s="122">
        <f t="shared" si="7"/>
        <v>335000</v>
      </c>
      <c r="K17" s="123">
        <f t="shared" si="7"/>
        <v>335007</v>
      </c>
      <c r="L17" s="122">
        <f t="shared" si="7"/>
        <v>457000</v>
      </c>
      <c r="M17" s="123">
        <f t="shared" si="7"/>
        <v>456134</v>
      </c>
      <c r="N17" s="122">
        <f t="shared" si="7"/>
        <v>714000</v>
      </c>
      <c r="O17" s="123">
        <f t="shared" si="7"/>
        <v>713690</v>
      </c>
      <c r="P17" s="122">
        <f t="shared" si="1"/>
        <v>2162000</v>
      </c>
      <c r="Q17" s="123">
        <f t="shared" si="2"/>
        <v>2200003</v>
      </c>
      <c r="R17" s="63">
        <f t="shared" si="3"/>
        <v>56.236323851203494</v>
      </c>
      <c r="S17" s="64">
        <f t="shared" si="4"/>
        <v>56.464986166345852</v>
      </c>
      <c r="T17" s="63">
        <f>IF((SUM($E9:$E14))=0,0,(P17/(SUM($E9:$E14))*100))</f>
        <v>98.27272727272728</v>
      </c>
      <c r="U17" s="65">
        <f>IF((SUM($E9:$E14))=0,0,(Q17/(SUM($E9:$E14))*100))</f>
        <v>100.00013636363636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>
        <v>6000000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6000000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2038000</v>
      </c>
      <c r="C34" s="118"/>
      <c r="D34" s="118"/>
      <c r="E34" s="118">
        <f>$B34      +$C34      +$D34</f>
        <v>2038000</v>
      </c>
      <c r="F34" s="119">
        <v>2038000</v>
      </c>
      <c r="G34" s="120">
        <v>2038000</v>
      </c>
      <c r="H34" s="119">
        <v>510000</v>
      </c>
      <c r="I34" s="120">
        <v>525723</v>
      </c>
      <c r="J34" s="119">
        <v>516000</v>
      </c>
      <c r="K34" s="120">
        <v>512201</v>
      </c>
      <c r="L34" s="119">
        <v>484000</v>
      </c>
      <c r="M34" s="120">
        <v>633572</v>
      </c>
      <c r="N34" s="119">
        <v>511000</v>
      </c>
      <c r="O34" s="120">
        <v>518943</v>
      </c>
      <c r="P34" s="119">
        <f>$H34      +$J34      +$L34      +$N34</f>
        <v>2021000</v>
      </c>
      <c r="Q34" s="120">
        <f>$I34      +$K34      +$M34      +$O34</f>
        <v>2190439</v>
      </c>
      <c r="R34" s="59">
        <f>IF(($L34      =0),0,((($N34      -$L34      )/$L34      )*100))</f>
        <v>5.5785123966942152</v>
      </c>
      <c r="S34" s="60">
        <f>IF(($M34      =0),0,((($O34      -$M34      )/$M34      )*100))</f>
        <v>-18.092497774522865</v>
      </c>
      <c r="T34" s="59">
        <f>IF(($E34      =0),0,(($P34      /$E34      )*100))</f>
        <v>99.165848871442591</v>
      </c>
      <c r="U34" s="61">
        <f>IF(($E34      =0),0,(($Q34      /$E34      )*100))</f>
        <v>107.4798331697743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2038000</v>
      </c>
      <c r="C35" s="121">
        <f>C34</f>
        <v>0</v>
      </c>
      <c r="D35" s="121"/>
      <c r="E35" s="121">
        <f>$B35      +$C35      +$D35</f>
        <v>2038000</v>
      </c>
      <c r="F35" s="122">
        <f t="shared" ref="F35:O35" si="17">F34</f>
        <v>2038000</v>
      </c>
      <c r="G35" s="123">
        <f t="shared" si="17"/>
        <v>2038000</v>
      </c>
      <c r="H35" s="122">
        <f t="shared" si="17"/>
        <v>510000</v>
      </c>
      <c r="I35" s="123">
        <f t="shared" si="17"/>
        <v>525723</v>
      </c>
      <c r="J35" s="122">
        <f t="shared" si="17"/>
        <v>516000</v>
      </c>
      <c r="K35" s="123">
        <f t="shared" si="17"/>
        <v>512201</v>
      </c>
      <c r="L35" s="122">
        <f t="shared" si="17"/>
        <v>484000</v>
      </c>
      <c r="M35" s="123">
        <f t="shared" si="17"/>
        <v>633572</v>
      </c>
      <c r="N35" s="122">
        <f t="shared" si="17"/>
        <v>511000</v>
      </c>
      <c r="O35" s="123">
        <f t="shared" si="17"/>
        <v>518943</v>
      </c>
      <c r="P35" s="122">
        <f>$H35      +$J35      +$L35      +$N35</f>
        <v>2021000</v>
      </c>
      <c r="Q35" s="123">
        <f>$I35      +$K35      +$M35      +$O35</f>
        <v>2190439</v>
      </c>
      <c r="R35" s="63">
        <f>IF(($L35      =0),0,((($N35      -$L35      )/$L35      )*100))</f>
        <v>5.5785123966942152</v>
      </c>
      <c r="S35" s="64">
        <f>IF(($M35      =0),0,((($O35      -$M35      )/$M35      )*100))</f>
        <v>-18.092497774522865</v>
      </c>
      <c r="T35" s="63">
        <f>IF($E35   =0,0,($P35   /$E35   )*100)</f>
        <v>99.165848871442591</v>
      </c>
      <c r="U35" s="65">
        <f>IF($E35   =0,0,($Q35   /$E35   )*100)</f>
        <v>107.4798331697743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13500000</v>
      </c>
      <c r="C37" s="118"/>
      <c r="D37" s="118"/>
      <c r="E37" s="118">
        <f t="shared" ref="E37:E42" si="18">$B37      +$C37      +$D37</f>
        <v>13500000</v>
      </c>
      <c r="F37" s="119">
        <v>13500000</v>
      </c>
      <c r="G37" s="120">
        <v>13500000</v>
      </c>
      <c r="H37" s="119">
        <v>501000</v>
      </c>
      <c r="I37" s="120">
        <v>501259</v>
      </c>
      <c r="J37" s="119">
        <v>5876000</v>
      </c>
      <c r="K37" s="120">
        <v>5876092</v>
      </c>
      <c r="L37" s="119">
        <v>187000</v>
      </c>
      <c r="M37" s="120"/>
      <c r="N37" s="119">
        <v>6936000</v>
      </c>
      <c r="O37" s="120">
        <v>3459949</v>
      </c>
      <c r="P37" s="119">
        <f t="shared" ref="P37:P42" si="19">$H37      +$J37      +$L37      +$N37</f>
        <v>13500000</v>
      </c>
      <c r="Q37" s="120">
        <f t="shared" ref="Q37:Q42" si="20">$I37      +$K37      +$M37      +$O37</f>
        <v>9837300</v>
      </c>
      <c r="R37" s="59">
        <f t="shared" ref="R37:R42" si="21">IF(($L37      =0),0,((($N37      -$L37      )/$L37      )*100))</f>
        <v>3609.0909090909095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72.86888888888889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2064000</v>
      </c>
      <c r="K40" s="120">
        <v>2495479</v>
      </c>
      <c r="L40" s="119">
        <v>492000</v>
      </c>
      <c r="M40" s="120">
        <v>332732</v>
      </c>
      <c r="N40" s="119">
        <v>333000</v>
      </c>
      <c r="O40" s="120">
        <v>1133541</v>
      </c>
      <c r="P40" s="119">
        <f t="shared" si="19"/>
        <v>2889000</v>
      </c>
      <c r="Q40" s="120">
        <f t="shared" si="20"/>
        <v>3961752</v>
      </c>
      <c r="R40" s="59">
        <f t="shared" si="21"/>
        <v>-32.31707317073171</v>
      </c>
      <c r="S40" s="60">
        <f t="shared" si="22"/>
        <v>240.67688109349268</v>
      </c>
      <c r="T40" s="59">
        <f t="shared" si="23"/>
        <v>72.224999999999994</v>
      </c>
      <c r="U40" s="61">
        <f t="shared" si="24"/>
        <v>99.043800000000005</v>
      </c>
      <c r="V40" s="119">
        <v>438000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17500000</v>
      </c>
      <c r="C42" s="121">
        <f>SUM(C37:C41)</f>
        <v>0</v>
      </c>
      <c r="D42" s="121"/>
      <c r="E42" s="121">
        <f t="shared" si="18"/>
        <v>17500000</v>
      </c>
      <c r="F42" s="122">
        <f t="shared" ref="F42:O42" si="25">SUM(F37:F41)</f>
        <v>17500000</v>
      </c>
      <c r="G42" s="123">
        <f t="shared" si="25"/>
        <v>17500000</v>
      </c>
      <c r="H42" s="122">
        <f t="shared" si="25"/>
        <v>501000</v>
      </c>
      <c r="I42" s="123">
        <f t="shared" si="25"/>
        <v>501259</v>
      </c>
      <c r="J42" s="122">
        <f t="shared" si="25"/>
        <v>7940000</v>
      </c>
      <c r="K42" s="123">
        <f t="shared" si="25"/>
        <v>8371571</v>
      </c>
      <c r="L42" s="122">
        <f t="shared" si="25"/>
        <v>679000</v>
      </c>
      <c r="M42" s="123">
        <f t="shared" si="25"/>
        <v>332732</v>
      </c>
      <c r="N42" s="122">
        <f t="shared" si="25"/>
        <v>7269000</v>
      </c>
      <c r="O42" s="123">
        <f t="shared" si="25"/>
        <v>4593490</v>
      </c>
      <c r="P42" s="122">
        <f t="shared" si="19"/>
        <v>16389000</v>
      </c>
      <c r="Q42" s="123">
        <f t="shared" si="20"/>
        <v>13799052</v>
      </c>
      <c r="R42" s="63">
        <f t="shared" si="21"/>
        <v>970.54491899852712</v>
      </c>
      <c r="S42" s="64">
        <f t="shared" si="22"/>
        <v>1280.5374896312949</v>
      </c>
      <c r="T42" s="63">
        <f>IF((+$E37+$E40) =0,0,(P42   /(+$E37+$E40) )*100)</f>
        <v>93.651428571428568</v>
      </c>
      <c r="U42" s="65">
        <f>IF((+$E37+$E40) =0,0,(Q42   /(+$E37+$E40) )*100)</f>
        <v>78.85172571428572</v>
      </c>
      <c r="V42" s="122">
        <f>SUM(V37:V41)</f>
        <v>438000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21738000</v>
      </c>
      <c r="C69" s="130">
        <f>SUM(C9:C16,C19:C25,C28:C31,C34,C37:C41,C44:C54,C57:C60,C63:C67)</f>
        <v>0</v>
      </c>
      <c r="D69" s="130"/>
      <c r="E69" s="130">
        <f t="shared" si="35"/>
        <v>21738000</v>
      </c>
      <c r="F69" s="131">
        <f t="shared" ref="F69:O69" si="43">SUM(F9:F16,F19:F25,F28:F31,F34,F37:F41,F44:F54,F57:F60,F63:F67)</f>
        <v>21738000</v>
      </c>
      <c r="G69" s="132">
        <f t="shared" si="43"/>
        <v>27738000</v>
      </c>
      <c r="H69" s="131">
        <f t="shared" si="43"/>
        <v>1667000</v>
      </c>
      <c r="I69" s="132">
        <f t="shared" si="43"/>
        <v>1722154</v>
      </c>
      <c r="J69" s="131">
        <f t="shared" si="43"/>
        <v>8791000</v>
      </c>
      <c r="K69" s="132">
        <f t="shared" si="43"/>
        <v>9218779</v>
      </c>
      <c r="L69" s="131">
        <f t="shared" si="43"/>
        <v>1620000</v>
      </c>
      <c r="M69" s="132">
        <f t="shared" si="43"/>
        <v>1422438</v>
      </c>
      <c r="N69" s="131">
        <f t="shared" si="43"/>
        <v>8494000</v>
      </c>
      <c r="O69" s="132">
        <f t="shared" si="43"/>
        <v>5826123</v>
      </c>
      <c r="P69" s="131">
        <f t="shared" si="36"/>
        <v>20572000</v>
      </c>
      <c r="Q69" s="132">
        <f t="shared" si="37"/>
        <v>18189494</v>
      </c>
      <c r="R69" s="72">
        <f t="shared" si="38"/>
        <v>424.32098765432096</v>
      </c>
      <c r="S69" s="73">
        <f t="shared" si="39"/>
        <v>309.58713138990947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94.636121078296071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83.676023553224766</v>
      </c>
      <c r="V69" s="131">
        <f>SUM(V9:V16,V19:V25,V28:V31,V34,V37:V41,V44:V54,V57:V60,V63:V67)</f>
        <v>438000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22495000</v>
      </c>
      <c r="C71" s="118"/>
      <c r="D71" s="118"/>
      <c r="E71" s="118">
        <f>$B71      +$C71      +$D71</f>
        <v>22495000</v>
      </c>
      <c r="F71" s="119">
        <v>22495000</v>
      </c>
      <c r="G71" s="120">
        <v>22495000</v>
      </c>
      <c r="H71" s="119">
        <v>7816000</v>
      </c>
      <c r="I71" s="120">
        <v>9169718</v>
      </c>
      <c r="J71" s="119">
        <v>2526000</v>
      </c>
      <c r="K71" s="120">
        <v>5203126</v>
      </c>
      <c r="L71" s="119">
        <v>3752000</v>
      </c>
      <c r="M71" s="120">
        <v>1657821</v>
      </c>
      <c r="N71" s="119">
        <v>7602000</v>
      </c>
      <c r="O71" s="120">
        <v>4882204</v>
      </c>
      <c r="P71" s="119">
        <f>$H71      +$J71      +$L71      +$N71</f>
        <v>21696000</v>
      </c>
      <c r="Q71" s="120">
        <f>$I71      +$K71      +$M71      +$O71</f>
        <v>20912869</v>
      </c>
      <c r="R71" s="59">
        <f>IF(($L71      =0),0,((($N71      -$L71      )/$L71      )*100))</f>
        <v>102.61194029850746</v>
      </c>
      <c r="S71" s="60">
        <f>IF(($M71      =0),0,((($O71      -$M71      )/$M71      )*100))</f>
        <v>194.49524405831511</v>
      </c>
      <c r="T71" s="59">
        <f>IF(($E71      =0),0,(($P71      /$E71      )*100))</f>
        <v>96.448099577683934</v>
      </c>
      <c r="U71" s="61">
        <f>IF(($E71      =0),0,(($Q71      /$E71      )*100))</f>
        <v>92.966743720826855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22495000</v>
      </c>
      <c r="C73" s="127">
        <f>SUM(C71:C72)</f>
        <v>0</v>
      </c>
      <c r="D73" s="127"/>
      <c r="E73" s="127">
        <f>$B73      +$C73      +$D73</f>
        <v>22495000</v>
      </c>
      <c r="F73" s="128">
        <f t="shared" ref="F73:O73" si="44">SUM(F71:F72)</f>
        <v>22495000</v>
      </c>
      <c r="G73" s="129">
        <f t="shared" si="44"/>
        <v>22495000</v>
      </c>
      <c r="H73" s="128">
        <f t="shared" si="44"/>
        <v>7816000</v>
      </c>
      <c r="I73" s="129">
        <f t="shared" si="44"/>
        <v>9169718</v>
      </c>
      <c r="J73" s="128">
        <f t="shared" si="44"/>
        <v>2526000</v>
      </c>
      <c r="K73" s="129">
        <f t="shared" si="44"/>
        <v>5203126</v>
      </c>
      <c r="L73" s="128">
        <f t="shared" si="44"/>
        <v>3752000</v>
      </c>
      <c r="M73" s="129">
        <f t="shared" si="44"/>
        <v>1657821</v>
      </c>
      <c r="N73" s="128">
        <f t="shared" si="44"/>
        <v>7602000</v>
      </c>
      <c r="O73" s="129">
        <f t="shared" si="44"/>
        <v>4882204</v>
      </c>
      <c r="P73" s="128">
        <f>$H73      +$J73      +$L73      +$N73</f>
        <v>21696000</v>
      </c>
      <c r="Q73" s="129">
        <f>$I73      +$K73      +$M73      +$O73</f>
        <v>20912869</v>
      </c>
      <c r="R73" s="68">
        <f>IF(($L73      =0),0,((($N73      -$L73      )/$L73      )*100))</f>
        <v>102.61194029850746</v>
      </c>
      <c r="S73" s="69">
        <f>IF(($M73      =0),0,((($O73      -$M73      )/$M73      )*100))</f>
        <v>194.49524405831511</v>
      </c>
      <c r="T73" s="68">
        <f>IF(($E71      =0),0,(($P71      /$E71      )*100))</f>
        <v>96.448099577683934</v>
      </c>
      <c r="U73" s="70">
        <f>IF($E71   =0,0,($Q71   /$E71 )*100)</f>
        <v>92.966743720826855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22495000</v>
      </c>
      <c r="C74" s="130">
        <f>SUM(C71:C72)</f>
        <v>0</v>
      </c>
      <c r="D74" s="130"/>
      <c r="E74" s="130">
        <f>$B74      +$C74      +$D74</f>
        <v>22495000</v>
      </c>
      <c r="F74" s="131">
        <f t="shared" ref="F74:O74" si="45">SUM(F71:F72)</f>
        <v>22495000</v>
      </c>
      <c r="G74" s="132">
        <f t="shared" si="45"/>
        <v>22495000</v>
      </c>
      <c r="H74" s="131">
        <f t="shared" si="45"/>
        <v>7816000</v>
      </c>
      <c r="I74" s="132">
        <f t="shared" si="45"/>
        <v>9169718</v>
      </c>
      <c r="J74" s="131">
        <f t="shared" si="45"/>
        <v>2526000</v>
      </c>
      <c r="K74" s="132">
        <f t="shared" si="45"/>
        <v>5203126</v>
      </c>
      <c r="L74" s="131">
        <f t="shared" si="45"/>
        <v>3752000</v>
      </c>
      <c r="M74" s="132">
        <f t="shared" si="45"/>
        <v>1657821</v>
      </c>
      <c r="N74" s="131">
        <f t="shared" si="45"/>
        <v>7602000</v>
      </c>
      <c r="O74" s="132">
        <f t="shared" si="45"/>
        <v>4882204</v>
      </c>
      <c r="P74" s="131">
        <f>$H74      +$J74      +$L74      +$N74</f>
        <v>21696000</v>
      </c>
      <c r="Q74" s="132">
        <f>$I74      +$K74      +$M74      +$O74</f>
        <v>20912869</v>
      </c>
      <c r="R74" s="72">
        <f>IF(($L74      =0),0,((($N74      -$L74      )/$L74      )*100))</f>
        <v>102.61194029850746</v>
      </c>
      <c r="S74" s="73">
        <f>IF(($M74      =0),0,((($O74      -$M74      )/$M74      )*100))</f>
        <v>194.49524405831511</v>
      </c>
      <c r="T74" s="72">
        <f>IF(($E71      =0),0,(($P71      /$E71      )*100))</f>
        <v>96.448099577683934</v>
      </c>
      <c r="U74" s="76">
        <f>IF($E71   =0,0,($Q71   /$E71 )*100)</f>
        <v>92.966743720826855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44233000</v>
      </c>
      <c r="C75" s="130">
        <f>SUM(C9:C16,C19:C25,C28:C31,C34,C37:C41,C44:C54,C57:C60,C63:C67,C71:C72)</f>
        <v>0</v>
      </c>
      <c r="D75" s="130"/>
      <c r="E75" s="130">
        <f>$B75      +$C75      +$D75</f>
        <v>44233000</v>
      </c>
      <c r="F75" s="131">
        <f t="shared" ref="F75:O75" si="46">SUM(F9:F16,F19:F25,F28:F31,F34,F37:F41,F44:F54,F57:F60,F63:F67,F71:F72)</f>
        <v>44233000</v>
      </c>
      <c r="G75" s="132">
        <f t="shared" si="46"/>
        <v>50233000</v>
      </c>
      <c r="H75" s="131">
        <f t="shared" si="46"/>
        <v>9483000</v>
      </c>
      <c r="I75" s="132">
        <f t="shared" si="46"/>
        <v>10891872</v>
      </c>
      <c r="J75" s="131">
        <f t="shared" si="46"/>
        <v>11317000</v>
      </c>
      <c r="K75" s="132">
        <f t="shared" si="46"/>
        <v>14421905</v>
      </c>
      <c r="L75" s="131">
        <f t="shared" si="46"/>
        <v>5372000</v>
      </c>
      <c r="M75" s="132">
        <f t="shared" si="46"/>
        <v>3080259</v>
      </c>
      <c r="N75" s="131">
        <f t="shared" si="46"/>
        <v>16096000</v>
      </c>
      <c r="O75" s="132">
        <f t="shared" si="46"/>
        <v>10708327</v>
      </c>
      <c r="P75" s="131">
        <f>$H75      +$J75      +$L75      +$N75</f>
        <v>42268000</v>
      </c>
      <c r="Q75" s="132">
        <f>$I75      +$K75      +$M75      +$O75</f>
        <v>39102363</v>
      </c>
      <c r="R75" s="72">
        <f>IF(($L75      =0),0,((($N75      -$L75      )/$L75      )*100))</f>
        <v>199.62769918093818</v>
      </c>
      <c r="S75" s="73">
        <f>IF(($M75      =0),0,((($O75      -$M75      )/$M75      )*100))</f>
        <v>247.64372086892692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95.557615355051666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88.400883955417896</v>
      </c>
      <c r="V75" s="131">
        <f>SUM(V9:V16,V19:V25,V28:V31,V34,V37:V41,V44:V54,V57:V60,V63:V67,V71:V72)</f>
        <v>438000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zIA+JyTj0B2Bvsp4UB+6agklOAQ6F+Mt3348oQy1XiOrvueaZadFh4LdmJldBABJFl6U6xNFxsZqM1fszDhKQ==" saltValue="7XFj7++aRHgWlq39M3k+j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1500000</v>
      </c>
      <c r="C10" s="118"/>
      <c r="D10" s="118"/>
      <c r="E10" s="118">
        <f t="shared" ref="E10:E17" si="0">$B10      +$C10      +$D10</f>
        <v>1500000</v>
      </c>
      <c r="F10" s="119">
        <v>1500000</v>
      </c>
      <c r="G10" s="120">
        <v>1500000</v>
      </c>
      <c r="H10" s="119">
        <v>482000</v>
      </c>
      <c r="I10" s="120">
        <v>691419</v>
      </c>
      <c r="J10" s="119">
        <v>81000</v>
      </c>
      <c r="K10" s="120">
        <v>253621</v>
      </c>
      <c r="L10" s="119">
        <v>579000</v>
      </c>
      <c r="M10" s="120">
        <v>492957</v>
      </c>
      <c r="N10" s="119">
        <v>124000</v>
      </c>
      <c r="O10" s="120">
        <v>62004</v>
      </c>
      <c r="P10" s="119">
        <f t="shared" ref="P10:P17" si="1">$H10      +$J10      +$L10      +$N10</f>
        <v>1266000</v>
      </c>
      <c r="Q10" s="120">
        <f t="shared" ref="Q10:Q17" si="2">$I10      +$K10      +$M10      +$O10</f>
        <v>1500001</v>
      </c>
      <c r="R10" s="59">
        <f t="shared" ref="R10:R17" si="3">IF(($L10      =0),0,((($N10      -$L10      )/$L10      )*100))</f>
        <v>-78.583765112262526</v>
      </c>
      <c r="S10" s="60">
        <f t="shared" ref="S10:S17" si="4">IF(($M10      =0),0,((($O10      -$M10      )/$M10      )*100))</f>
        <v>-87.422026667640381</v>
      </c>
      <c r="T10" s="59">
        <f t="shared" ref="T10:T17" si="5">IF(($E10      =0),0,(($P10      /$E10      )*100))</f>
        <v>84.399999999999991</v>
      </c>
      <c r="U10" s="61">
        <f t="shared" ref="U10:U17" si="6">IF(($E10      =0),0,(($Q10      /$E10      )*100))</f>
        <v>100.00006666666667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1500000</v>
      </c>
      <c r="C17" s="121">
        <f>SUM(C9:C16)</f>
        <v>0</v>
      </c>
      <c r="D17" s="121"/>
      <c r="E17" s="121">
        <f t="shared" si="0"/>
        <v>1500000</v>
      </c>
      <c r="F17" s="122">
        <f t="shared" ref="F17:O17" si="7">SUM(F9:F16)</f>
        <v>1500000</v>
      </c>
      <c r="G17" s="123">
        <f t="shared" si="7"/>
        <v>1500000</v>
      </c>
      <c r="H17" s="122">
        <f t="shared" si="7"/>
        <v>482000</v>
      </c>
      <c r="I17" s="123">
        <f t="shared" si="7"/>
        <v>691419</v>
      </c>
      <c r="J17" s="122">
        <f t="shared" si="7"/>
        <v>81000</v>
      </c>
      <c r="K17" s="123">
        <f t="shared" si="7"/>
        <v>253621</v>
      </c>
      <c r="L17" s="122">
        <f t="shared" si="7"/>
        <v>579000</v>
      </c>
      <c r="M17" s="123">
        <f t="shared" si="7"/>
        <v>492957</v>
      </c>
      <c r="N17" s="122">
        <f t="shared" si="7"/>
        <v>124000</v>
      </c>
      <c r="O17" s="123">
        <f t="shared" si="7"/>
        <v>62004</v>
      </c>
      <c r="P17" s="122">
        <f t="shared" si="1"/>
        <v>1266000</v>
      </c>
      <c r="Q17" s="123">
        <f t="shared" si="2"/>
        <v>1500001</v>
      </c>
      <c r="R17" s="63">
        <f t="shared" si="3"/>
        <v>-78.583765112262526</v>
      </c>
      <c r="S17" s="64">
        <f t="shared" si="4"/>
        <v>-87.422026667640381</v>
      </c>
      <c r="T17" s="63">
        <f>IF((SUM($E9:$E14))=0,0,(P17/(SUM($E9:$E14))*100))</f>
        <v>84.399999999999991</v>
      </c>
      <c r="U17" s="65">
        <f>IF((SUM($E9:$E14))=0,0,(Q17/(SUM($E9:$E14))*100))</f>
        <v>100.00006666666667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2562000</v>
      </c>
      <c r="C31" s="118"/>
      <c r="D31" s="118"/>
      <c r="E31" s="118">
        <f>$B31      +$C31      +$D31</f>
        <v>2562000</v>
      </c>
      <c r="F31" s="119">
        <v>2562000</v>
      </c>
      <c r="G31" s="120">
        <v>1793000</v>
      </c>
      <c r="H31" s="119">
        <v>178000</v>
      </c>
      <c r="I31" s="120"/>
      <c r="J31" s="119">
        <v>157000</v>
      </c>
      <c r="K31" s="120">
        <v>529147</v>
      </c>
      <c r="L31" s="119">
        <v>244000</v>
      </c>
      <c r="M31" s="120"/>
      <c r="N31" s="119">
        <v>529000</v>
      </c>
      <c r="O31" s="120">
        <v>359040</v>
      </c>
      <c r="P31" s="119">
        <f>$H31      +$J31      +$L31      +$N31</f>
        <v>1108000</v>
      </c>
      <c r="Q31" s="120">
        <f>$I31      +$K31      +$M31      +$O31</f>
        <v>888187</v>
      </c>
      <c r="R31" s="59">
        <f>IF(($L31      =0),0,((($N31      -$L31      )/$L31      )*100))</f>
        <v>116.80327868852459</v>
      </c>
      <c r="S31" s="60">
        <f>IF(($M31      =0),0,((($O31      -$M31      )/$M31      )*100))</f>
        <v>0</v>
      </c>
      <c r="T31" s="59">
        <f>IF(($E31      =0),0,(($P31      /$E31      )*100))</f>
        <v>43.247462919594064</v>
      </c>
      <c r="U31" s="61">
        <f>IF(($E31      =0),0,(($Q31      /$E31      )*100))</f>
        <v>34.667720530835282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2562000</v>
      </c>
      <c r="C32" s="121">
        <f>SUM(C28:C31)</f>
        <v>0</v>
      </c>
      <c r="D32" s="121"/>
      <c r="E32" s="121">
        <f>$B32      +$C32      +$D32</f>
        <v>2562000</v>
      </c>
      <c r="F32" s="122">
        <f t="shared" ref="F32:O32" si="16">SUM(F28:F31)</f>
        <v>2562000</v>
      </c>
      <c r="G32" s="123">
        <f t="shared" si="16"/>
        <v>1793000</v>
      </c>
      <c r="H32" s="122">
        <f t="shared" si="16"/>
        <v>178000</v>
      </c>
      <c r="I32" s="123">
        <f t="shared" si="16"/>
        <v>0</v>
      </c>
      <c r="J32" s="122">
        <f t="shared" si="16"/>
        <v>157000</v>
      </c>
      <c r="K32" s="123">
        <f t="shared" si="16"/>
        <v>529147</v>
      </c>
      <c r="L32" s="122">
        <f t="shared" si="16"/>
        <v>244000</v>
      </c>
      <c r="M32" s="123">
        <f t="shared" si="16"/>
        <v>0</v>
      </c>
      <c r="N32" s="122">
        <f t="shared" si="16"/>
        <v>529000</v>
      </c>
      <c r="O32" s="123">
        <f t="shared" si="16"/>
        <v>359040</v>
      </c>
      <c r="P32" s="122">
        <f>$H32      +$J32      +$L32      +$N32</f>
        <v>1108000</v>
      </c>
      <c r="Q32" s="123">
        <f>$I32      +$K32      +$M32      +$O32</f>
        <v>888187</v>
      </c>
      <c r="R32" s="63">
        <f>IF(($L32      =0),0,((($N32      -$L32      )/$L32      )*100))</f>
        <v>116.80327868852459</v>
      </c>
      <c r="S32" s="64">
        <f>IF(($M32      =0),0,((($O32      -$M32      )/$M32      )*100))</f>
        <v>0</v>
      </c>
      <c r="T32" s="63">
        <f>IF($E32   =0,0,($P32   /$E32   )*100)</f>
        <v>43.247462919594064</v>
      </c>
      <c r="U32" s="65">
        <f>IF($E32   =0,0,($Q32   /$E32   )*100)</f>
        <v>34.667720530835282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1923000</v>
      </c>
      <c r="C34" s="118"/>
      <c r="D34" s="118"/>
      <c r="E34" s="118">
        <f>$B34      +$C34      +$D34</f>
        <v>1923000</v>
      </c>
      <c r="F34" s="119">
        <v>1923000</v>
      </c>
      <c r="G34" s="120">
        <v>1923000</v>
      </c>
      <c r="H34" s="119">
        <v>329000</v>
      </c>
      <c r="I34" s="120">
        <v>328814</v>
      </c>
      <c r="J34" s="119">
        <v>1016000</v>
      </c>
      <c r="K34" s="120">
        <v>1594186</v>
      </c>
      <c r="L34" s="119">
        <v>578000</v>
      </c>
      <c r="M34" s="120"/>
      <c r="N34" s="119"/>
      <c r="O34" s="120"/>
      <c r="P34" s="119">
        <f>$H34      +$J34      +$L34      +$N34</f>
        <v>1923000</v>
      </c>
      <c r="Q34" s="120">
        <f>$I34      +$K34      +$M34      +$O34</f>
        <v>1923000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1923000</v>
      </c>
      <c r="C35" s="121">
        <f>C34</f>
        <v>0</v>
      </c>
      <c r="D35" s="121"/>
      <c r="E35" s="121">
        <f>$B35      +$C35      +$D35</f>
        <v>1923000</v>
      </c>
      <c r="F35" s="122">
        <f t="shared" ref="F35:O35" si="17">F34</f>
        <v>1923000</v>
      </c>
      <c r="G35" s="123">
        <f t="shared" si="17"/>
        <v>1923000</v>
      </c>
      <c r="H35" s="122">
        <f t="shared" si="17"/>
        <v>329000</v>
      </c>
      <c r="I35" s="123">
        <f t="shared" si="17"/>
        <v>328814</v>
      </c>
      <c r="J35" s="122">
        <f t="shared" si="17"/>
        <v>1016000</v>
      </c>
      <c r="K35" s="123">
        <f t="shared" si="17"/>
        <v>1594186</v>
      </c>
      <c r="L35" s="122">
        <f t="shared" si="17"/>
        <v>578000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1923000</v>
      </c>
      <c r="Q35" s="123">
        <f>$I35      +$K35      +$M35      +$O35</f>
        <v>1923000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85000000</v>
      </c>
      <c r="C45" s="118"/>
      <c r="D45" s="118"/>
      <c r="E45" s="118">
        <f t="shared" si="26"/>
        <v>85000000</v>
      </c>
      <c r="F45" s="119">
        <v>85000000</v>
      </c>
      <c r="G45" s="120">
        <v>59575000</v>
      </c>
      <c r="H45" s="119">
        <v>5402000</v>
      </c>
      <c r="I45" s="120">
        <v>5402496</v>
      </c>
      <c r="J45" s="119">
        <v>3844000</v>
      </c>
      <c r="K45" s="120">
        <v>6674571</v>
      </c>
      <c r="L45" s="119">
        <v>8344000</v>
      </c>
      <c r="M45" s="120">
        <v>7319461</v>
      </c>
      <c r="N45" s="119">
        <v>18799000</v>
      </c>
      <c r="O45" s="120">
        <v>14708994</v>
      </c>
      <c r="P45" s="119">
        <f t="shared" si="27"/>
        <v>36389000</v>
      </c>
      <c r="Q45" s="120">
        <f t="shared" si="28"/>
        <v>34105522</v>
      </c>
      <c r="R45" s="59">
        <f t="shared" si="29"/>
        <v>125.29961649089165</v>
      </c>
      <c r="S45" s="60">
        <f t="shared" si="30"/>
        <v>100.95733825209261</v>
      </c>
      <c r="T45" s="59">
        <f t="shared" si="31"/>
        <v>42.810588235294119</v>
      </c>
      <c r="U45" s="61">
        <f t="shared" si="32"/>
        <v>40.124143529411768</v>
      </c>
      <c r="V45" s="119">
        <v>12302000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66000000</v>
      </c>
      <c r="C53" s="118"/>
      <c r="D53" s="118"/>
      <c r="E53" s="118">
        <f t="shared" si="26"/>
        <v>66000000</v>
      </c>
      <c r="F53" s="119">
        <v>66000000</v>
      </c>
      <c r="G53" s="120">
        <v>56000000</v>
      </c>
      <c r="H53" s="119">
        <v>8943000</v>
      </c>
      <c r="I53" s="120">
        <v>2357866</v>
      </c>
      <c r="J53" s="119">
        <v>12303000</v>
      </c>
      <c r="K53" s="120">
        <v>19158893</v>
      </c>
      <c r="L53" s="119">
        <v>14098000</v>
      </c>
      <c r="M53" s="120">
        <v>23174702</v>
      </c>
      <c r="N53" s="119">
        <v>20656000</v>
      </c>
      <c r="O53" s="120">
        <v>13673395</v>
      </c>
      <c r="P53" s="119">
        <f t="shared" si="27"/>
        <v>56000000</v>
      </c>
      <c r="Q53" s="120">
        <f t="shared" si="28"/>
        <v>58364856</v>
      </c>
      <c r="R53" s="59">
        <f t="shared" si="29"/>
        <v>46.517236487445032</v>
      </c>
      <c r="S53" s="60">
        <f t="shared" si="30"/>
        <v>-40.998615645629442</v>
      </c>
      <c r="T53" s="59">
        <f t="shared" si="31"/>
        <v>84.848484848484844</v>
      </c>
      <c r="U53" s="61">
        <f t="shared" si="32"/>
        <v>88.431600000000003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151000000</v>
      </c>
      <c r="C55" s="121">
        <f>SUM(C44:C54)</f>
        <v>0</v>
      </c>
      <c r="D55" s="121"/>
      <c r="E55" s="121">
        <f t="shared" si="26"/>
        <v>151000000</v>
      </c>
      <c r="F55" s="122">
        <f t="shared" ref="F55:O55" si="33">SUM(F44:F54)</f>
        <v>151000000</v>
      </c>
      <c r="G55" s="123">
        <f t="shared" si="33"/>
        <v>115575000</v>
      </c>
      <c r="H55" s="122">
        <f t="shared" si="33"/>
        <v>14345000</v>
      </c>
      <c r="I55" s="123">
        <f t="shared" si="33"/>
        <v>7760362</v>
      </c>
      <c r="J55" s="122">
        <f t="shared" si="33"/>
        <v>16147000</v>
      </c>
      <c r="K55" s="123">
        <f t="shared" si="33"/>
        <v>25833464</v>
      </c>
      <c r="L55" s="122">
        <f t="shared" si="33"/>
        <v>22442000</v>
      </c>
      <c r="M55" s="123">
        <f t="shared" si="33"/>
        <v>30494163</v>
      </c>
      <c r="N55" s="122">
        <f t="shared" si="33"/>
        <v>39455000</v>
      </c>
      <c r="O55" s="123">
        <f t="shared" si="33"/>
        <v>28382389</v>
      </c>
      <c r="P55" s="122">
        <f t="shared" si="27"/>
        <v>92389000</v>
      </c>
      <c r="Q55" s="123">
        <f t="shared" si="28"/>
        <v>92470378</v>
      </c>
      <c r="R55" s="63">
        <f t="shared" si="29"/>
        <v>75.808751448177532</v>
      </c>
      <c r="S55" s="64">
        <f t="shared" si="30"/>
        <v>-6.9251744997886968</v>
      </c>
      <c r="T55" s="63">
        <f>IF((+$E45+$E47+$E49+$E50+$E53) =0,0,(P55   /(+$E45+$E47+$E49+$E50+$E53) )*100)</f>
        <v>61.184768211920527</v>
      </c>
      <c r="U55" s="65">
        <f>IF((+$E45+$E47+$E49+$E50+$E53) =0,0,(Q55   /(+$E45+$E47+$E49+$E50+$E53) )*100)</f>
        <v>61.238660927152324</v>
      </c>
      <c r="V55" s="122">
        <f>SUM(V44:V54)</f>
        <v>12302000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156985000</v>
      </c>
      <c r="C69" s="130">
        <f>SUM(C9:C16,C19:C25,C28:C31,C34,C37:C41,C44:C54,C57:C60,C63:C67)</f>
        <v>0</v>
      </c>
      <c r="D69" s="130"/>
      <c r="E69" s="130">
        <f t="shared" si="35"/>
        <v>156985000</v>
      </c>
      <c r="F69" s="131">
        <f t="shared" ref="F69:O69" si="43">SUM(F9:F16,F19:F25,F28:F31,F34,F37:F41,F44:F54,F57:F60,F63:F67)</f>
        <v>156985000</v>
      </c>
      <c r="G69" s="132">
        <f t="shared" si="43"/>
        <v>120791000</v>
      </c>
      <c r="H69" s="131">
        <f t="shared" si="43"/>
        <v>15334000</v>
      </c>
      <c r="I69" s="132">
        <f t="shared" si="43"/>
        <v>8780595</v>
      </c>
      <c r="J69" s="131">
        <f t="shared" si="43"/>
        <v>17401000</v>
      </c>
      <c r="K69" s="132">
        <f t="shared" si="43"/>
        <v>28210418</v>
      </c>
      <c r="L69" s="131">
        <f t="shared" si="43"/>
        <v>23843000</v>
      </c>
      <c r="M69" s="132">
        <f t="shared" si="43"/>
        <v>30987120</v>
      </c>
      <c r="N69" s="131">
        <f t="shared" si="43"/>
        <v>40108000</v>
      </c>
      <c r="O69" s="132">
        <f t="shared" si="43"/>
        <v>28803433</v>
      </c>
      <c r="P69" s="131">
        <f t="shared" si="36"/>
        <v>96686000</v>
      </c>
      <c r="Q69" s="132">
        <f t="shared" si="37"/>
        <v>96781566</v>
      </c>
      <c r="R69" s="72">
        <f t="shared" si="38"/>
        <v>68.217086775992954</v>
      </c>
      <c r="S69" s="73">
        <f t="shared" si="39"/>
        <v>-7.0470795607981636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61.589323820747211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61.65019970060834</v>
      </c>
      <c r="V69" s="131">
        <f>SUM(V9:V16,V19:V25,V28:V31,V34,V37:V41,V44:V54,V57:V60,V63:V67)</f>
        <v>12302000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186655000</v>
      </c>
      <c r="C71" s="118"/>
      <c r="D71" s="118"/>
      <c r="E71" s="118">
        <f>$B71      +$C71      +$D71</f>
        <v>186655000</v>
      </c>
      <c r="F71" s="119">
        <v>186655000</v>
      </c>
      <c r="G71" s="120">
        <v>186655000</v>
      </c>
      <c r="H71" s="119">
        <v>36482000</v>
      </c>
      <c r="I71" s="120">
        <v>37148081</v>
      </c>
      <c r="J71" s="119">
        <v>52917000</v>
      </c>
      <c r="K71" s="120">
        <v>67597882</v>
      </c>
      <c r="L71" s="119">
        <v>19486000</v>
      </c>
      <c r="M71" s="120">
        <v>25245558</v>
      </c>
      <c r="N71" s="119">
        <v>72821000</v>
      </c>
      <c r="O71" s="120">
        <v>43121858</v>
      </c>
      <c r="P71" s="119">
        <f>$H71      +$J71      +$L71      +$N71</f>
        <v>181706000</v>
      </c>
      <c r="Q71" s="120">
        <f>$I71      +$K71      +$M71      +$O71</f>
        <v>173113379</v>
      </c>
      <c r="R71" s="59">
        <f>IF(($L71      =0),0,((($N71      -$L71      )/$L71      )*100))</f>
        <v>273.70932977522324</v>
      </c>
      <c r="S71" s="60">
        <f>IF(($M71      =0),0,((($O71      -$M71      )/$M71      )*100))</f>
        <v>70.809684618577251</v>
      </c>
      <c r="T71" s="59">
        <f>IF(($E71      =0),0,(($P71      /$E71      )*100))</f>
        <v>97.348584286517905</v>
      </c>
      <c r="U71" s="61">
        <f>IF(($E71      =0),0,(($Q71      /$E71      )*100))</f>
        <v>92.745106747743165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186655000</v>
      </c>
      <c r="C73" s="127">
        <f>SUM(C71:C72)</f>
        <v>0</v>
      </c>
      <c r="D73" s="127"/>
      <c r="E73" s="127">
        <f>$B73      +$C73      +$D73</f>
        <v>186655000</v>
      </c>
      <c r="F73" s="128">
        <f t="shared" ref="F73:O73" si="44">SUM(F71:F72)</f>
        <v>186655000</v>
      </c>
      <c r="G73" s="129">
        <f t="shared" si="44"/>
        <v>186655000</v>
      </c>
      <c r="H73" s="128">
        <f t="shared" si="44"/>
        <v>36482000</v>
      </c>
      <c r="I73" s="129">
        <f t="shared" si="44"/>
        <v>37148081</v>
      </c>
      <c r="J73" s="128">
        <f t="shared" si="44"/>
        <v>52917000</v>
      </c>
      <c r="K73" s="129">
        <f t="shared" si="44"/>
        <v>67597882</v>
      </c>
      <c r="L73" s="128">
        <f t="shared" si="44"/>
        <v>19486000</v>
      </c>
      <c r="M73" s="129">
        <f t="shared" si="44"/>
        <v>25245558</v>
      </c>
      <c r="N73" s="128">
        <f t="shared" si="44"/>
        <v>72821000</v>
      </c>
      <c r="O73" s="129">
        <f t="shared" si="44"/>
        <v>43121858</v>
      </c>
      <c r="P73" s="128">
        <f>$H73      +$J73      +$L73      +$N73</f>
        <v>181706000</v>
      </c>
      <c r="Q73" s="129">
        <f>$I73      +$K73      +$M73      +$O73</f>
        <v>173113379</v>
      </c>
      <c r="R73" s="68">
        <f>IF(($L73      =0),0,((($N73      -$L73      )/$L73      )*100))</f>
        <v>273.70932977522324</v>
      </c>
      <c r="S73" s="69">
        <f>IF(($M73      =0),0,((($O73      -$M73      )/$M73      )*100))</f>
        <v>70.809684618577251</v>
      </c>
      <c r="T73" s="68">
        <f>IF(($E71      =0),0,(($P71      /$E71      )*100))</f>
        <v>97.348584286517905</v>
      </c>
      <c r="U73" s="70">
        <f>IF($E71   =0,0,($Q71   /$E71 )*100)</f>
        <v>92.745106747743165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186655000</v>
      </c>
      <c r="C74" s="130">
        <f>SUM(C71:C72)</f>
        <v>0</v>
      </c>
      <c r="D74" s="130"/>
      <c r="E74" s="130">
        <f>$B74      +$C74      +$D74</f>
        <v>186655000</v>
      </c>
      <c r="F74" s="131">
        <f t="shared" ref="F74:O74" si="45">SUM(F71:F72)</f>
        <v>186655000</v>
      </c>
      <c r="G74" s="132">
        <f t="shared" si="45"/>
        <v>186655000</v>
      </c>
      <c r="H74" s="131">
        <f t="shared" si="45"/>
        <v>36482000</v>
      </c>
      <c r="I74" s="132">
        <f t="shared" si="45"/>
        <v>37148081</v>
      </c>
      <c r="J74" s="131">
        <f t="shared" si="45"/>
        <v>52917000</v>
      </c>
      <c r="K74" s="132">
        <f t="shared" si="45"/>
        <v>67597882</v>
      </c>
      <c r="L74" s="131">
        <f t="shared" si="45"/>
        <v>19486000</v>
      </c>
      <c r="M74" s="132">
        <f t="shared" si="45"/>
        <v>25245558</v>
      </c>
      <c r="N74" s="131">
        <f t="shared" si="45"/>
        <v>72821000</v>
      </c>
      <c r="O74" s="132">
        <f t="shared" si="45"/>
        <v>43121858</v>
      </c>
      <c r="P74" s="131">
        <f>$H74      +$J74      +$L74      +$N74</f>
        <v>181706000</v>
      </c>
      <c r="Q74" s="132">
        <f>$I74      +$K74      +$M74      +$O74</f>
        <v>173113379</v>
      </c>
      <c r="R74" s="72">
        <f>IF(($L74      =0),0,((($N74      -$L74      )/$L74      )*100))</f>
        <v>273.70932977522324</v>
      </c>
      <c r="S74" s="73">
        <f>IF(($M74      =0),0,((($O74      -$M74      )/$M74      )*100))</f>
        <v>70.809684618577251</v>
      </c>
      <c r="T74" s="72">
        <f>IF(($E71      =0),0,(($P71      /$E71      )*100))</f>
        <v>97.348584286517905</v>
      </c>
      <c r="U74" s="76">
        <f>IF($E71   =0,0,($Q71   /$E71 )*100)</f>
        <v>92.745106747743165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343640000</v>
      </c>
      <c r="C75" s="130">
        <f>SUM(C9:C16,C19:C25,C28:C31,C34,C37:C41,C44:C54,C57:C60,C63:C67,C71:C72)</f>
        <v>0</v>
      </c>
      <c r="D75" s="130"/>
      <c r="E75" s="130">
        <f>$B75      +$C75      +$D75</f>
        <v>343640000</v>
      </c>
      <c r="F75" s="131">
        <f t="shared" ref="F75:O75" si="46">SUM(F9:F16,F19:F25,F28:F31,F34,F37:F41,F44:F54,F57:F60,F63:F67,F71:F72)</f>
        <v>343640000</v>
      </c>
      <c r="G75" s="132">
        <f t="shared" si="46"/>
        <v>307446000</v>
      </c>
      <c r="H75" s="131">
        <f t="shared" si="46"/>
        <v>51816000</v>
      </c>
      <c r="I75" s="132">
        <f t="shared" si="46"/>
        <v>45928676</v>
      </c>
      <c r="J75" s="131">
        <f t="shared" si="46"/>
        <v>70318000</v>
      </c>
      <c r="K75" s="132">
        <f t="shared" si="46"/>
        <v>95808300</v>
      </c>
      <c r="L75" s="131">
        <f t="shared" si="46"/>
        <v>43329000</v>
      </c>
      <c r="M75" s="132">
        <f t="shared" si="46"/>
        <v>56232678</v>
      </c>
      <c r="N75" s="131">
        <f t="shared" si="46"/>
        <v>112929000</v>
      </c>
      <c r="O75" s="132">
        <f t="shared" si="46"/>
        <v>71925291</v>
      </c>
      <c r="P75" s="131">
        <f>$H75      +$J75      +$L75      +$N75</f>
        <v>278392000</v>
      </c>
      <c r="Q75" s="132">
        <f>$I75      +$K75      +$M75      +$O75</f>
        <v>269894945</v>
      </c>
      <c r="R75" s="72">
        <f>IF(($L75      =0),0,((($N75      -$L75      )/$L75      )*100))</f>
        <v>160.63144776016063</v>
      </c>
      <c r="S75" s="73">
        <f>IF(($M75      =0),0,((($O75      -$M75      )/$M75      )*100))</f>
        <v>27.906572402616142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81.012687696426482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78.540025899196834</v>
      </c>
      <c r="V75" s="131">
        <f>SUM(V9:V16,V19:V25,V28:V31,V34,V37:V41,V44:V54,V57:V60,V63:V67,V71:V72)</f>
        <v>12302000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efG+Sm45deDjzzUkYo5NkpGNxlykiw2OusJg94iYwn+fRn+WdXwcP+V5w8P0svlSUIIWMLpiGJWNTzCwlp76Jw==" saltValue="LWCCBa41Bc12JEcemgQJz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135000</v>
      </c>
      <c r="I10" s="120">
        <v>134409</v>
      </c>
      <c r="J10" s="119">
        <v>837000</v>
      </c>
      <c r="K10" s="120">
        <v>881736</v>
      </c>
      <c r="L10" s="119">
        <v>122000</v>
      </c>
      <c r="M10" s="120">
        <v>121481</v>
      </c>
      <c r="N10" s="119"/>
      <c r="O10" s="120">
        <v>1862373</v>
      </c>
      <c r="P10" s="119">
        <f t="shared" ref="P10:P17" si="1">$H10      +$J10      +$L10      +$N10</f>
        <v>1094000</v>
      </c>
      <c r="Q10" s="120">
        <f t="shared" ref="Q10:Q17" si="2">$I10      +$K10      +$M10      +$O10</f>
        <v>2999999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1433.0570212625842</v>
      </c>
      <c r="T10" s="59">
        <f t="shared" ref="T10:T17" si="5">IF(($E10      =0),0,(($P10      /$E10      )*100))</f>
        <v>36.466666666666661</v>
      </c>
      <c r="U10" s="61">
        <f t="shared" ref="U10:U17" si="6">IF(($E10      =0),0,(($Q10      /$E10      )*100))</f>
        <v>99.999966666666666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135000</v>
      </c>
      <c r="I17" s="123">
        <f t="shared" si="7"/>
        <v>134409</v>
      </c>
      <c r="J17" s="122">
        <f t="shared" si="7"/>
        <v>837000</v>
      </c>
      <c r="K17" s="123">
        <f t="shared" si="7"/>
        <v>881736</v>
      </c>
      <c r="L17" s="122">
        <f t="shared" si="7"/>
        <v>122000</v>
      </c>
      <c r="M17" s="123">
        <f t="shared" si="7"/>
        <v>121481</v>
      </c>
      <c r="N17" s="122">
        <f t="shared" si="7"/>
        <v>0</v>
      </c>
      <c r="O17" s="123">
        <f t="shared" si="7"/>
        <v>1862373</v>
      </c>
      <c r="P17" s="122">
        <f t="shared" si="1"/>
        <v>1094000</v>
      </c>
      <c r="Q17" s="123">
        <f t="shared" si="2"/>
        <v>2999999</v>
      </c>
      <c r="R17" s="63">
        <f t="shared" si="3"/>
        <v>-100</v>
      </c>
      <c r="S17" s="64">
        <f t="shared" si="4"/>
        <v>1433.0570212625842</v>
      </c>
      <c r="T17" s="63">
        <f>IF((SUM($E9:$E14))=0,0,(P17/(SUM($E9:$E14))*100))</f>
        <v>36.466666666666661</v>
      </c>
      <c r="U17" s="65">
        <f>IF((SUM($E9:$E14))=0,0,(Q17/(SUM($E9:$E14))*100))</f>
        <v>99.999966666666666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8114000</v>
      </c>
      <c r="C23" s="118">
        <v>31300000</v>
      </c>
      <c r="D23" s="118"/>
      <c r="E23" s="118">
        <f t="shared" si="8"/>
        <v>39414000</v>
      </c>
      <c r="F23" s="119">
        <v>39414000</v>
      </c>
      <c r="G23" s="120">
        <v>39414000</v>
      </c>
      <c r="H23" s="119"/>
      <c r="I23" s="120"/>
      <c r="J23" s="119">
        <v>1709000</v>
      </c>
      <c r="K23" s="120"/>
      <c r="L23" s="119">
        <v>2360000</v>
      </c>
      <c r="M23" s="120"/>
      <c r="N23" s="119">
        <v>853000</v>
      </c>
      <c r="O23" s="120"/>
      <c r="P23" s="119">
        <f t="shared" si="9"/>
        <v>4922000</v>
      </c>
      <c r="Q23" s="120">
        <f t="shared" si="10"/>
        <v>0</v>
      </c>
      <c r="R23" s="59">
        <f t="shared" si="11"/>
        <v>-63.855932203389834</v>
      </c>
      <c r="S23" s="60">
        <f t="shared" si="12"/>
        <v>0</v>
      </c>
      <c r="T23" s="59">
        <f t="shared" si="13"/>
        <v>12.487948444715077</v>
      </c>
      <c r="U23" s="61">
        <f t="shared" si="14"/>
        <v>0</v>
      </c>
      <c r="V23" s="119">
        <v>444000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8114000</v>
      </c>
      <c r="C26" s="121">
        <f>SUM(C19:C25)</f>
        <v>31300000</v>
      </c>
      <c r="D26" s="121"/>
      <c r="E26" s="121">
        <f t="shared" si="8"/>
        <v>39414000</v>
      </c>
      <c r="F26" s="122">
        <f t="shared" ref="F26:O26" si="15">SUM(F19:F25)</f>
        <v>39414000</v>
      </c>
      <c r="G26" s="123">
        <f t="shared" si="15"/>
        <v>39414000</v>
      </c>
      <c r="H26" s="122">
        <f t="shared" si="15"/>
        <v>0</v>
      </c>
      <c r="I26" s="123">
        <f t="shared" si="15"/>
        <v>0</v>
      </c>
      <c r="J26" s="122">
        <f t="shared" si="15"/>
        <v>1709000</v>
      </c>
      <c r="K26" s="123">
        <f t="shared" si="15"/>
        <v>0</v>
      </c>
      <c r="L26" s="122">
        <f t="shared" si="15"/>
        <v>2360000</v>
      </c>
      <c r="M26" s="123">
        <f t="shared" si="15"/>
        <v>0</v>
      </c>
      <c r="N26" s="122">
        <f t="shared" si="15"/>
        <v>853000</v>
      </c>
      <c r="O26" s="123">
        <f t="shared" si="15"/>
        <v>0</v>
      </c>
      <c r="P26" s="122">
        <f t="shared" si="9"/>
        <v>4922000</v>
      </c>
      <c r="Q26" s="123">
        <f t="shared" si="10"/>
        <v>0</v>
      </c>
      <c r="R26" s="63">
        <f t="shared" si="11"/>
        <v>-63.855932203389834</v>
      </c>
      <c r="S26" s="64">
        <f t="shared" si="12"/>
        <v>0</v>
      </c>
      <c r="T26" s="63">
        <f>IF(($E26-$E21-$E25)   =0,0,($P26   /($E26-$E21-$E25)   )*100)</f>
        <v>12.487948444715077</v>
      </c>
      <c r="U26" s="65">
        <f>IF(($E26-$E21-$E25)   =0,0,($Q26   /($E26-$E21-$E25)   )*100)</f>
        <v>0</v>
      </c>
      <c r="V26" s="122">
        <f>SUM(V19:V25)</f>
        <v>444000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1716000</v>
      </c>
      <c r="C34" s="118"/>
      <c r="D34" s="118"/>
      <c r="E34" s="118">
        <f>$B34      +$C34      +$D34</f>
        <v>1716000</v>
      </c>
      <c r="F34" s="119">
        <v>1716000</v>
      </c>
      <c r="G34" s="120">
        <v>1716000</v>
      </c>
      <c r="H34" s="119">
        <v>429000</v>
      </c>
      <c r="I34" s="120">
        <v>434280</v>
      </c>
      <c r="J34" s="119">
        <v>772000</v>
      </c>
      <c r="K34" s="120">
        <v>434280</v>
      </c>
      <c r="L34" s="119">
        <v>515000</v>
      </c>
      <c r="M34" s="120">
        <v>434280</v>
      </c>
      <c r="N34" s="119"/>
      <c r="O34" s="120">
        <v>413160</v>
      </c>
      <c r="P34" s="119">
        <f>$H34      +$J34      +$L34      +$N34</f>
        <v>1716000</v>
      </c>
      <c r="Q34" s="120">
        <f>$I34      +$K34      +$M34      +$O34</f>
        <v>1716000</v>
      </c>
      <c r="R34" s="59">
        <f>IF(($L34      =0),0,((($N34      -$L34      )/$L34      )*100))</f>
        <v>-100</v>
      </c>
      <c r="S34" s="60">
        <f>IF(($M34      =0),0,((($O34      -$M34      )/$M34      )*100))</f>
        <v>-4.86322188449848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1716000</v>
      </c>
      <c r="C35" s="121">
        <f>C34</f>
        <v>0</v>
      </c>
      <c r="D35" s="121"/>
      <c r="E35" s="121">
        <f>$B35      +$C35      +$D35</f>
        <v>1716000</v>
      </c>
      <c r="F35" s="122">
        <f t="shared" ref="F35:O35" si="17">F34</f>
        <v>1716000</v>
      </c>
      <c r="G35" s="123">
        <f t="shared" si="17"/>
        <v>1716000</v>
      </c>
      <c r="H35" s="122">
        <f t="shared" si="17"/>
        <v>429000</v>
      </c>
      <c r="I35" s="123">
        <f t="shared" si="17"/>
        <v>434280</v>
      </c>
      <c r="J35" s="122">
        <f t="shared" si="17"/>
        <v>772000</v>
      </c>
      <c r="K35" s="123">
        <f t="shared" si="17"/>
        <v>434280</v>
      </c>
      <c r="L35" s="122">
        <f t="shared" si="17"/>
        <v>515000</v>
      </c>
      <c r="M35" s="123">
        <f t="shared" si="17"/>
        <v>434280</v>
      </c>
      <c r="N35" s="122">
        <f t="shared" si="17"/>
        <v>0</v>
      </c>
      <c r="O35" s="123">
        <f t="shared" si="17"/>
        <v>413160</v>
      </c>
      <c r="P35" s="122">
        <f>$H35      +$J35      +$L35      +$N35</f>
        <v>1716000</v>
      </c>
      <c r="Q35" s="123">
        <f>$I35      +$K35      +$M35      +$O35</f>
        <v>1716000</v>
      </c>
      <c r="R35" s="63">
        <f>IF(($L35      =0),0,((($N35      -$L35      )/$L35      )*100))</f>
        <v>-100</v>
      </c>
      <c r="S35" s="64">
        <f>IF(($M35      =0),0,((($O35      -$M35      )/$M35      )*100))</f>
        <v>-4.86322188449848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3660000</v>
      </c>
      <c r="C37" s="118"/>
      <c r="D37" s="118"/>
      <c r="E37" s="118">
        <f t="shared" ref="E37:E42" si="18">$B37      +$C37      +$D37</f>
        <v>3660000</v>
      </c>
      <c r="F37" s="119">
        <v>3660000</v>
      </c>
      <c r="G37" s="120">
        <v>3294000</v>
      </c>
      <c r="H37" s="119">
        <v>1647000</v>
      </c>
      <c r="I37" s="120"/>
      <c r="J37" s="119">
        <v>577000</v>
      </c>
      <c r="K37" s="120"/>
      <c r="L37" s="119">
        <v>551000</v>
      </c>
      <c r="M37" s="120"/>
      <c r="N37" s="119"/>
      <c r="O37" s="120"/>
      <c r="P37" s="119">
        <f t="shared" ref="P37:P42" si="19">$H37      +$J37      +$L37      +$N37</f>
        <v>2775000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75.819672131147541</v>
      </c>
      <c r="U37" s="61">
        <f t="shared" ref="U37:U42" si="24">IF(($E37      =0),0,(($Q37      /$E37      )*100))</f>
        <v>0</v>
      </c>
      <c r="V37" s="119">
        <v>4182000</v>
      </c>
      <c r="W37" s="120" t="s">
        <v>36</v>
      </c>
    </row>
    <row r="38" spans="1:23" ht="12.95" customHeight="1" x14ac:dyDescent="0.2">
      <c r="A38" s="58" t="s">
        <v>62</v>
      </c>
      <c r="B38" s="118">
        <v>27713000</v>
      </c>
      <c r="C38" s="118">
        <v>-599000</v>
      </c>
      <c r="D38" s="118"/>
      <c r="E38" s="118">
        <f t="shared" si="18"/>
        <v>27114000</v>
      </c>
      <c r="F38" s="119">
        <v>27713000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31373000</v>
      </c>
      <c r="C42" s="121">
        <f>SUM(C37:C41)</f>
        <v>-599000</v>
      </c>
      <c r="D42" s="121"/>
      <c r="E42" s="121">
        <f t="shared" si="18"/>
        <v>30774000</v>
      </c>
      <c r="F42" s="122">
        <f t="shared" ref="F42:O42" si="25">SUM(F37:F41)</f>
        <v>31373000</v>
      </c>
      <c r="G42" s="123">
        <f t="shared" si="25"/>
        <v>3294000</v>
      </c>
      <c r="H42" s="122">
        <f t="shared" si="25"/>
        <v>1647000</v>
      </c>
      <c r="I42" s="123">
        <f t="shared" si="25"/>
        <v>0</v>
      </c>
      <c r="J42" s="122">
        <f t="shared" si="25"/>
        <v>577000</v>
      </c>
      <c r="K42" s="123">
        <f t="shared" si="25"/>
        <v>0</v>
      </c>
      <c r="L42" s="122">
        <f t="shared" si="25"/>
        <v>551000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2775000</v>
      </c>
      <c r="Q42" s="123">
        <f t="shared" si="20"/>
        <v>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75.819672131147541</v>
      </c>
      <c r="U42" s="65">
        <f>IF((+$E37+$E40) =0,0,(Q42   /(+$E37+$E40) )*100)</f>
        <v>0</v>
      </c>
      <c r="V42" s="122">
        <f>SUM(V37:V41)</f>
        <v>4182000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44203000</v>
      </c>
      <c r="C69" s="130">
        <f>SUM(C9:C16,C19:C25,C28:C31,C34,C37:C41,C44:C54,C57:C60,C63:C67)</f>
        <v>30701000</v>
      </c>
      <c r="D69" s="130"/>
      <c r="E69" s="130">
        <f t="shared" si="35"/>
        <v>74904000</v>
      </c>
      <c r="F69" s="131">
        <f t="shared" ref="F69:O69" si="43">SUM(F9:F16,F19:F25,F28:F31,F34,F37:F41,F44:F54,F57:F60,F63:F67)</f>
        <v>75503000</v>
      </c>
      <c r="G69" s="132">
        <f t="shared" si="43"/>
        <v>47424000</v>
      </c>
      <c r="H69" s="131">
        <f t="shared" si="43"/>
        <v>2211000</v>
      </c>
      <c r="I69" s="132">
        <f t="shared" si="43"/>
        <v>568689</v>
      </c>
      <c r="J69" s="131">
        <f t="shared" si="43"/>
        <v>3895000</v>
      </c>
      <c r="K69" s="132">
        <f t="shared" si="43"/>
        <v>1316016</v>
      </c>
      <c r="L69" s="131">
        <f t="shared" si="43"/>
        <v>3548000</v>
      </c>
      <c r="M69" s="132">
        <f t="shared" si="43"/>
        <v>555761</v>
      </c>
      <c r="N69" s="131">
        <f t="shared" si="43"/>
        <v>853000</v>
      </c>
      <c r="O69" s="132">
        <f t="shared" si="43"/>
        <v>2275533</v>
      </c>
      <c r="P69" s="131">
        <f t="shared" si="36"/>
        <v>10507000</v>
      </c>
      <c r="Q69" s="132">
        <f t="shared" si="37"/>
        <v>4715999</v>
      </c>
      <c r="R69" s="72">
        <f t="shared" si="38"/>
        <v>-75.958286358511842</v>
      </c>
      <c r="S69" s="73">
        <f t="shared" si="39"/>
        <v>309.44452741376239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21.985771081816281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9.8681711655157986</v>
      </c>
      <c r="V69" s="131">
        <f>SUM(V9:V16,V19:V25,V28:V31,V34,V37:V41,V44:V54,V57:V60,V63:V67)</f>
        <v>4626000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67274000</v>
      </c>
      <c r="C71" s="118"/>
      <c r="D71" s="118"/>
      <c r="E71" s="118">
        <f>$B71      +$C71      +$D71</f>
        <v>67274000</v>
      </c>
      <c r="F71" s="119">
        <v>67274000</v>
      </c>
      <c r="G71" s="120">
        <v>67274000</v>
      </c>
      <c r="H71" s="119">
        <v>24769000</v>
      </c>
      <c r="I71" s="120">
        <v>22508428</v>
      </c>
      <c r="J71" s="119">
        <v>25036000</v>
      </c>
      <c r="K71" s="120">
        <v>22426574</v>
      </c>
      <c r="L71" s="119">
        <v>12359000</v>
      </c>
      <c r="M71" s="120">
        <v>10569335</v>
      </c>
      <c r="N71" s="119">
        <v>5846000</v>
      </c>
      <c r="O71" s="120">
        <v>12360593</v>
      </c>
      <c r="P71" s="119">
        <f>$H71      +$J71      +$L71      +$N71</f>
        <v>68010000</v>
      </c>
      <c r="Q71" s="120">
        <f>$I71      +$K71      +$M71      +$O71</f>
        <v>67864930</v>
      </c>
      <c r="R71" s="59">
        <f>IF(($L71      =0),0,((($N71      -$L71      )/$L71      )*100))</f>
        <v>-52.698438384982602</v>
      </c>
      <c r="S71" s="60">
        <f>IF(($M71      =0),0,((($O71      -$M71      )/$M71      )*100))</f>
        <v>16.947688761875749</v>
      </c>
      <c r="T71" s="59">
        <f>IF(($E71      =0),0,(($P71      /$E71      )*100))</f>
        <v>101.09403335612571</v>
      </c>
      <c r="U71" s="61">
        <f>IF(($E71      =0),0,(($Q71      /$E71      )*100))</f>
        <v>100.87839284121651</v>
      </c>
      <c r="V71" s="119">
        <v>591000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67274000</v>
      </c>
      <c r="C73" s="127">
        <f>SUM(C71:C72)</f>
        <v>0</v>
      </c>
      <c r="D73" s="127"/>
      <c r="E73" s="127">
        <f>$B73      +$C73      +$D73</f>
        <v>67274000</v>
      </c>
      <c r="F73" s="128">
        <f t="shared" ref="F73:O73" si="44">SUM(F71:F72)</f>
        <v>67274000</v>
      </c>
      <c r="G73" s="129">
        <f t="shared" si="44"/>
        <v>67274000</v>
      </c>
      <c r="H73" s="128">
        <f t="shared" si="44"/>
        <v>24769000</v>
      </c>
      <c r="I73" s="129">
        <f t="shared" si="44"/>
        <v>22508428</v>
      </c>
      <c r="J73" s="128">
        <f t="shared" si="44"/>
        <v>25036000</v>
      </c>
      <c r="K73" s="129">
        <f t="shared" si="44"/>
        <v>22426574</v>
      </c>
      <c r="L73" s="128">
        <f t="shared" si="44"/>
        <v>12359000</v>
      </c>
      <c r="M73" s="129">
        <f t="shared" si="44"/>
        <v>10569335</v>
      </c>
      <c r="N73" s="128">
        <f t="shared" si="44"/>
        <v>5846000</v>
      </c>
      <c r="O73" s="129">
        <f t="shared" si="44"/>
        <v>12360593</v>
      </c>
      <c r="P73" s="128">
        <f>$H73      +$J73      +$L73      +$N73</f>
        <v>68010000</v>
      </c>
      <c r="Q73" s="129">
        <f>$I73      +$K73      +$M73      +$O73</f>
        <v>67864930</v>
      </c>
      <c r="R73" s="68">
        <f>IF(($L73      =0),0,((($N73      -$L73      )/$L73      )*100))</f>
        <v>-52.698438384982602</v>
      </c>
      <c r="S73" s="69">
        <f>IF(($M73      =0),0,((($O73      -$M73      )/$M73      )*100))</f>
        <v>16.947688761875749</v>
      </c>
      <c r="T73" s="68">
        <f>IF(($E71      =0),0,(($P71      /$E71      )*100))</f>
        <v>101.09403335612571</v>
      </c>
      <c r="U73" s="70">
        <f>IF($E71   =0,0,($Q71   /$E71 )*100)</f>
        <v>100.87839284121651</v>
      </c>
      <c r="V73" s="128">
        <f>SUM(V71:V72)</f>
        <v>591000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67274000</v>
      </c>
      <c r="C74" s="130">
        <f>SUM(C71:C72)</f>
        <v>0</v>
      </c>
      <c r="D74" s="130"/>
      <c r="E74" s="130">
        <f>$B74      +$C74      +$D74</f>
        <v>67274000</v>
      </c>
      <c r="F74" s="131">
        <f t="shared" ref="F74:O74" si="45">SUM(F71:F72)</f>
        <v>67274000</v>
      </c>
      <c r="G74" s="132">
        <f t="shared" si="45"/>
        <v>67274000</v>
      </c>
      <c r="H74" s="131">
        <f t="shared" si="45"/>
        <v>24769000</v>
      </c>
      <c r="I74" s="132">
        <f t="shared" si="45"/>
        <v>22508428</v>
      </c>
      <c r="J74" s="131">
        <f t="shared" si="45"/>
        <v>25036000</v>
      </c>
      <c r="K74" s="132">
        <f t="shared" si="45"/>
        <v>22426574</v>
      </c>
      <c r="L74" s="131">
        <f t="shared" si="45"/>
        <v>12359000</v>
      </c>
      <c r="M74" s="132">
        <f t="shared" si="45"/>
        <v>10569335</v>
      </c>
      <c r="N74" s="131">
        <f t="shared" si="45"/>
        <v>5846000</v>
      </c>
      <c r="O74" s="132">
        <f t="shared" si="45"/>
        <v>12360593</v>
      </c>
      <c r="P74" s="131">
        <f>$H74      +$J74      +$L74      +$N74</f>
        <v>68010000</v>
      </c>
      <c r="Q74" s="132">
        <f>$I74      +$K74      +$M74      +$O74</f>
        <v>67864930</v>
      </c>
      <c r="R74" s="72">
        <f>IF(($L74      =0),0,((($N74      -$L74      )/$L74      )*100))</f>
        <v>-52.698438384982602</v>
      </c>
      <c r="S74" s="73">
        <f>IF(($M74      =0),0,((($O74      -$M74      )/$M74      )*100))</f>
        <v>16.947688761875749</v>
      </c>
      <c r="T74" s="72">
        <f>IF(($E71      =0),0,(($P71      /$E71      )*100))</f>
        <v>101.09403335612571</v>
      </c>
      <c r="U74" s="76">
        <f>IF($E71   =0,0,($Q71   /$E71 )*100)</f>
        <v>100.87839284121651</v>
      </c>
      <c r="V74" s="131">
        <f>SUM(V71:V72)</f>
        <v>591000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111477000</v>
      </c>
      <c r="C75" s="130">
        <f>SUM(C9:C16,C19:C25,C28:C31,C34,C37:C41,C44:C54,C57:C60,C63:C67,C71:C72)</f>
        <v>30701000</v>
      </c>
      <c r="D75" s="130"/>
      <c r="E75" s="130">
        <f>$B75      +$C75      +$D75</f>
        <v>142178000</v>
      </c>
      <c r="F75" s="131">
        <f t="shared" ref="F75:O75" si="46">SUM(F9:F16,F19:F25,F28:F31,F34,F37:F41,F44:F54,F57:F60,F63:F67,F71:F72)</f>
        <v>142777000</v>
      </c>
      <c r="G75" s="132">
        <f t="shared" si="46"/>
        <v>114698000</v>
      </c>
      <c r="H75" s="131">
        <f t="shared" si="46"/>
        <v>26980000</v>
      </c>
      <c r="I75" s="132">
        <f t="shared" si="46"/>
        <v>23077117</v>
      </c>
      <c r="J75" s="131">
        <f t="shared" si="46"/>
        <v>28931000</v>
      </c>
      <c r="K75" s="132">
        <f t="shared" si="46"/>
        <v>23742590</v>
      </c>
      <c r="L75" s="131">
        <f t="shared" si="46"/>
        <v>15907000</v>
      </c>
      <c r="M75" s="132">
        <f t="shared" si="46"/>
        <v>11125096</v>
      </c>
      <c r="N75" s="131">
        <f t="shared" si="46"/>
        <v>6699000</v>
      </c>
      <c r="O75" s="132">
        <f t="shared" si="46"/>
        <v>14636126</v>
      </c>
      <c r="P75" s="131">
        <f>$H75      +$J75      +$L75      +$N75</f>
        <v>78517000</v>
      </c>
      <c r="Q75" s="132">
        <f>$I75      +$K75      +$M75      +$O75</f>
        <v>72580929</v>
      </c>
      <c r="R75" s="72">
        <f>IF(($L75      =0),0,((($N75      -$L75      )/$L75      )*100))</f>
        <v>-57.88646507826742</v>
      </c>
      <c r="S75" s="73">
        <f>IF(($M75      =0),0,((($O75      -$M75      )/$M75      )*100))</f>
        <v>31.559547890642918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68.237676423555584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63.078746610581938</v>
      </c>
      <c r="V75" s="131">
        <f>SUM(V9:V16,V19:V25,V28:V31,V34,V37:V41,V44:V54,V57:V60,V63:V67,V71:V72)</f>
        <v>5217000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ZMbkFrIzxbSILiFvu+91JP39YmphDqMD8XVzktyWU1Ep7JlQIsV/5SzO/XgFwqhDe88I0Zf/XGvxj15soETvQw==" saltValue="uB2LovGS9DkNTocCmmVFW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>
        <v>1140000</v>
      </c>
      <c r="I10" s="120">
        <v>1202443</v>
      </c>
      <c r="J10" s="119">
        <v>125000</v>
      </c>
      <c r="K10" s="120">
        <v>125003</v>
      </c>
      <c r="L10" s="119">
        <v>746000</v>
      </c>
      <c r="M10" s="120">
        <v>745933</v>
      </c>
      <c r="N10" s="119">
        <v>43000</v>
      </c>
      <c r="O10" s="120">
        <v>526621</v>
      </c>
      <c r="P10" s="119">
        <f t="shared" ref="P10:P17" si="1">$H10      +$J10      +$L10      +$N10</f>
        <v>2054000</v>
      </c>
      <c r="Q10" s="120">
        <f t="shared" ref="Q10:Q17" si="2">$I10      +$K10      +$M10      +$O10</f>
        <v>2600000</v>
      </c>
      <c r="R10" s="59">
        <f t="shared" ref="R10:R17" si="3">IF(($L10      =0),0,((($N10      -$L10      )/$L10      )*100))</f>
        <v>-94.235924932975863</v>
      </c>
      <c r="S10" s="60">
        <f t="shared" ref="S10:S17" si="4">IF(($M10      =0),0,((($O10      -$M10      )/$M10      )*100))</f>
        <v>-29.401031996171241</v>
      </c>
      <c r="T10" s="59">
        <f t="shared" ref="T10:T17" si="5">IF(($E10      =0),0,(($P10      /$E10      )*100))</f>
        <v>79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2600000</v>
      </c>
      <c r="C17" s="121">
        <f>SUM(C9:C16)</f>
        <v>0</v>
      </c>
      <c r="D17" s="121"/>
      <c r="E17" s="121">
        <f t="shared" si="0"/>
        <v>2600000</v>
      </c>
      <c r="F17" s="122">
        <f t="shared" ref="F17:O17" si="7">SUM(F9:F16)</f>
        <v>2600000</v>
      </c>
      <c r="G17" s="123">
        <f t="shared" si="7"/>
        <v>2600000</v>
      </c>
      <c r="H17" s="122">
        <f t="shared" si="7"/>
        <v>1140000</v>
      </c>
      <c r="I17" s="123">
        <f t="shared" si="7"/>
        <v>1202443</v>
      </c>
      <c r="J17" s="122">
        <f t="shared" si="7"/>
        <v>125000</v>
      </c>
      <c r="K17" s="123">
        <f t="shared" si="7"/>
        <v>125003</v>
      </c>
      <c r="L17" s="122">
        <f t="shared" si="7"/>
        <v>746000</v>
      </c>
      <c r="M17" s="123">
        <f t="shared" si="7"/>
        <v>745933</v>
      </c>
      <c r="N17" s="122">
        <f t="shared" si="7"/>
        <v>43000</v>
      </c>
      <c r="O17" s="123">
        <f t="shared" si="7"/>
        <v>526621</v>
      </c>
      <c r="P17" s="122">
        <f t="shared" si="1"/>
        <v>2054000</v>
      </c>
      <c r="Q17" s="123">
        <f t="shared" si="2"/>
        <v>2600000</v>
      </c>
      <c r="R17" s="63">
        <f t="shared" si="3"/>
        <v>-94.235924932975863</v>
      </c>
      <c r="S17" s="64">
        <f t="shared" si="4"/>
        <v>-29.401031996171241</v>
      </c>
      <c r="T17" s="63">
        <f>IF((SUM($E9:$E14))=0,0,(P17/(SUM($E9:$E14))*100))</f>
        <v>79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25635000</v>
      </c>
      <c r="C23" s="118"/>
      <c r="D23" s="118"/>
      <c r="E23" s="118">
        <f t="shared" si="8"/>
        <v>25635000</v>
      </c>
      <c r="F23" s="119">
        <v>25635000</v>
      </c>
      <c r="G23" s="120">
        <v>25635000</v>
      </c>
      <c r="H23" s="119"/>
      <c r="I23" s="120"/>
      <c r="J23" s="119">
        <v>3026000</v>
      </c>
      <c r="K23" s="120"/>
      <c r="L23" s="119">
        <v>2762000</v>
      </c>
      <c r="M23" s="120">
        <v>11539163</v>
      </c>
      <c r="N23" s="119">
        <v>8089000</v>
      </c>
      <c r="O23" s="120">
        <v>13296024</v>
      </c>
      <c r="P23" s="119">
        <f t="shared" si="9"/>
        <v>13877000</v>
      </c>
      <c r="Q23" s="120">
        <f t="shared" si="10"/>
        <v>24835187</v>
      </c>
      <c r="R23" s="59">
        <f t="shared" si="11"/>
        <v>192.86748732802317</v>
      </c>
      <c r="S23" s="60">
        <f t="shared" si="12"/>
        <v>15.225203075821012</v>
      </c>
      <c r="T23" s="59">
        <f t="shared" si="13"/>
        <v>54.133021259996092</v>
      </c>
      <c r="U23" s="61">
        <f t="shared" si="14"/>
        <v>96.879996099083286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25635000</v>
      </c>
      <c r="C26" s="121">
        <f>SUM(C19:C25)</f>
        <v>0</v>
      </c>
      <c r="D26" s="121"/>
      <c r="E26" s="121">
        <f t="shared" si="8"/>
        <v>25635000</v>
      </c>
      <c r="F26" s="122">
        <f t="shared" ref="F26:O26" si="15">SUM(F19:F25)</f>
        <v>25635000</v>
      </c>
      <c r="G26" s="123">
        <f t="shared" si="15"/>
        <v>25635000</v>
      </c>
      <c r="H26" s="122">
        <f t="shared" si="15"/>
        <v>0</v>
      </c>
      <c r="I26" s="123">
        <f t="shared" si="15"/>
        <v>0</v>
      </c>
      <c r="J26" s="122">
        <f t="shared" si="15"/>
        <v>3026000</v>
      </c>
      <c r="K26" s="123">
        <f t="shared" si="15"/>
        <v>0</v>
      </c>
      <c r="L26" s="122">
        <f t="shared" si="15"/>
        <v>2762000</v>
      </c>
      <c r="M26" s="123">
        <f t="shared" si="15"/>
        <v>11539163</v>
      </c>
      <c r="N26" s="122">
        <f t="shared" si="15"/>
        <v>8089000</v>
      </c>
      <c r="O26" s="123">
        <f t="shared" si="15"/>
        <v>13296024</v>
      </c>
      <c r="P26" s="122">
        <f t="shared" si="9"/>
        <v>13877000</v>
      </c>
      <c r="Q26" s="123">
        <f t="shared" si="10"/>
        <v>24835187</v>
      </c>
      <c r="R26" s="63">
        <f t="shared" si="11"/>
        <v>192.86748732802317</v>
      </c>
      <c r="S26" s="64">
        <f t="shared" si="12"/>
        <v>15.225203075821012</v>
      </c>
      <c r="T26" s="63">
        <f>IF(($E26-$E21-$E25)   =0,0,($P26   /($E26-$E21-$E25)   )*100)</f>
        <v>54.133021259996092</v>
      </c>
      <c r="U26" s="65">
        <f>IF(($E26-$E21-$E25)   =0,0,($Q26   /($E26-$E21-$E25)   )*100)</f>
        <v>96.879996099083286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1864000</v>
      </c>
      <c r="C34" s="118"/>
      <c r="D34" s="118"/>
      <c r="E34" s="118">
        <f>$B34      +$C34      +$D34</f>
        <v>1864000</v>
      </c>
      <c r="F34" s="119">
        <v>1864000</v>
      </c>
      <c r="G34" s="120">
        <v>1864000</v>
      </c>
      <c r="H34" s="119">
        <v>466000</v>
      </c>
      <c r="I34" s="120">
        <v>682510</v>
      </c>
      <c r="J34" s="119">
        <v>839000</v>
      </c>
      <c r="K34" s="120">
        <v>1029475</v>
      </c>
      <c r="L34" s="119">
        <v>152000</v>
      </c>
      <c r="M34" s="120">
        <v>152014</v>
      </c>
      <c r="N34" s="119"/>
      <c r="O34" s="120"/>
      <c r="P34" s="119">
        <f>$H34      +$J34      +$L34      +$N34</f>
        <v>1457000</v>
      </c>
      <c r="Q34" s="120">
        <f>$I34      +$K34      +$M34      +$O34</f>
        <v>1863999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78.165236051502134</v>
      </c>
      <c r="U34" s="61">
        <f>IF(($E34      =0),0,(($Q34      /$E34      )*100))</f>
        <v>99.999946351931328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1864000</v>
      </c>
      <c r="C35" s="121">
        <f>C34</f>
        <v>0</v>
      </c>
      <c r="D35" s="121"/>
      <c r="E35" s="121">
        <f>$B35      +$C35      +$D35</f>
        <v>1864000</v>
      </c>
      <c r="F35" s="122">
        <f t="shared" ref="F35:O35" si="17">F34</f>
        <v>1864000</v>
      </c>
      <c r="G35" s="123">
        <f t="shared" si="17"/>
        <v>1864000</v>
      </c>
      <c r="H35" s="122">
        <f t="shared" si="17"/>
        <v>466000</v>
      </c>
      <c r="I35" s="123">
        <f t="shared" si="17"/>
        <v>682510</v>
      </c>
      <c r="J35" s="122">
        <f t="shared" si="17"/>
        <v>839000</v>
      </c>
      <c r="K35" s="123">
        <f t="shared" si="17"/>
        <v>1029475</v>
      </c>
      <c r="L35" s="122">
        <f t="shared" si="17"/>
        <v>152000</v>
      </c>
      <c r="M35" s="123">
        <f t="shared" si="17"/>
        <v>152014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1457000</v>
      </c>
      <c r="Q35" s="123">
        <f>$I35      +$K35      +$M35      +$O35</f>
        <v>1863999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78.165236051502134</v>
      </c>
      <c r="U35" s="65">
        <f>IF($E35   =0,0,($Q35   /$E35   )*100)</f>
        <v>99.999946351931328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15000000</v>
      </c>
      <c r="C37" s="118"/>
      <c r="D37" s="118"/>
      <c r="E37" s="118">
        <f t="shared" ref="E37:E42" si="18">$B37      +$C37      +$D37</f>
        <v>15000000</v>
      </c>
      <c r="F37" s="119">
        <v>15000000</v>
      </c>
      <c r="G37" s="120">
        <v>15000000</v>
      </c>
      <c r="H37" s="119"/>
      <c r="I37" s="120"/>
      <c r="J37" s="119">
        <v>7136000</v>
      </c>
      <c r="K37" s="120">
        <v>7136129</v>
      </c>
      <c r="L37" s="119">
        <v>3583000</v>
      </c>
      <c r="M37" s="120"/>
      <c r="N37" s="119">
        <v>4264000</v>
      </c>
      <c r="O37" s="120">
        <v>7846709</v>
      </c>
      <c r="P37" s="119">
        <f t="shared" ref="P37:P42" si="19">$H37      +$J37      +$L37      +$N37</f>
        <v>14983000</v>
      </c>
      <c r="Q37" s="120">
        <f t="shared" ref="Q37:Q42" si="20">$I37      +$K37      +$M37      +$O37</f>
        <v>14982838</v>
      </c>
      <c r="R37" s="59">
        <f t="shared" ref="R37:R42" si="21">IF(($L37      =0),0,((($N37      -$L37      )/$L37      )*100))</f>
        <v>19.006419201786212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99.88666666666667</v>
      </c>
      <c r="U37" s="61">
        <f t="shared" ref="U37:U42" si="24">IF(($E37      =0),0,(($Q37      /$E37      )*100))</f>
        <v>99.885586666666669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909000</v>
      </c>
      <c r="C38" s="118">
        <v>-619000</v>
      </c>
      <c r="D38" s="118"/>
      <c r="E38" s="118">
        <f t="shared" si="18"/>
        <v>290000</v>
      </c>
      <c r="F38" s="119">
        <v>909000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15909000</v>
      </c>
      <c r="C42" s="121">
        <f>SUM(C37:C41)</f>
        <v>-619000</v>
      </c>
      <c r="D42" s="121"/>
      <c r="E42" s="121">
        <f t="shared" si="18"/>
        <v>15290000</v>
      </c>
      <c r="F42" s="122">
        <f t="shared" ref="F42:O42" si="25">SUM(F37:F41)</f>
        <v>15909000</v>
      </c>
      <c r="G42" s="123">
        <f t="shared" si="25"/>
        <v>15000000</v>
      </c>
      <c r="H42" s="122">
        <f t="shared" si="25"/>
        <v>0</v>
      </c>
      <c r="I42" s="123">
        <f t="shared" si="25"/>
        <v>0</v>
      </c>
      <c r="J42" s="122">
        <f t="shared" si="25"/>
        <v>7136000</v>
      </c>
      <c r="K42" s="123">
        <f t="shared" si="25"/>
        <v>7136129</v>
      </c>
      <c r="L42" s="122">
        <f t="shared" si="25"/>
        <v>3583000</v>
      </c>
      <c r="M42" s="123">
        <f t="shared" si="25"/>
        <v>0</v>
      </c>
      <c r="N42" s="122">
        <f t="shared" si="25"/>
        <v>4264000</v>
      </c>
      <c r="O42" s="123">
        <f t="shared" si="25"/>
        <v>7846709</v>
      </c>
      <c r="P42" s="122">
        <f t="shared" si="19"/>
        <v>14983000</v>
      </c>
      <c r="Q42" s="123">
        <f t="shared" si="20"/>
        <v>14982838</v>
      </c>
      <c r="R42" s="63">
        <f t="shared" si="21"/>
        <v>19.006419201786212</v>
      </c>
      <c r="S42" s="64">
        <f t="shared" si="22"/>
        <v>0</v>
      </c>
      <c r="T42" s="63">
        <f>IF((+$E37+$E40) =0,0,(P42   /(+$E37+$E40) )*100)</f>
        <v>99.88666666666667</v>
      </c>
      <c r="U42" s="65">
        <f>IF((+$E37+$E40) =0,0,(Q42   /(+$E37+$E40) )*100)</f>
        <v>99.885586666666669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46008000</v>
      </c>
      <c r="C69" s="130">
        <f>SUM(C9:C16,C19:C25,C28:C31,C34,C37:C41,C44:C54,C57:C60,C63:C67)</f>
        <v>-619000</v>
      </c>
      <c r="D69" s="130"/>
      <c r="E69" s="130">
        <f t="shared" si="35"/>
        <v>45389000</v>
      </c>
      <c r="F69" s="131">
        <f t="shared" ref="F69:O69" si="43">SUM(F9:F16,F19:F25,F28:F31,F34,F37:F41,F44:F54,F57:F60,F63:F67)</f>
        <v>46008000</v>
      </c>
      <c r="G69" s="132">
        <f t="shared" si="43"/>
        <v>45099000</v>
      </c>
      <c r="H69" s="131">
        <f t="shared" si="43"/>
        <v>1606000</v>
      </c>
      <c r="I69" s="132">
        <f t="shared" si="43"/>
        <v>1884953</v>
      </c>
      <c r="J69" s="131">
        <f t="shared" si="43"/>
        <v>11126000</v>
      </c>
      <c r="K69" s="132">
        <f t="shared" si="43"/>
        <v>8290607</v>
      </c>
      <c r="L69" s="131">
        <f t="shared" si="43"/>
        <v>7243000</v>
      </c>
      <c r="M69" s="132">
        <f t="shared" si="43"/>
        <v>12437110</v>
      </c>
      <c r="N69" s="131">
        <f t="shared" si="43"/>
        <v>12396000</v>
      </c>
      <c r="O69" s="132">
        <f t="shared" si="43"/>
        <v>21669354</v>
      </c>
      <c r="P69" s="131">
        <f t="shared" si="36"/>
        <v>32371000</v>
      </c>
      <c r="Q69" s="132">
        <f t="shared" si="37"/>
        <v>44282024</v>
      </c>
      <c r="R69" s="72">
        <f t="shared" si="38"/>
        <v>71.144553361866627</v>
      </c>
      <c r="S69" s="73">
        <f t="shared" si="39"/>
        <v>74.231425146195534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71.777644737133855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98.188483114924935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41914000</v>
      </c>
      <c r="C71" s="118"/>
      <c r="D71" s="118"/>
      <c r="E71" s="118">
        <f>$B71      +$C71      +$D71</f>
        <v>41914000</v>
      </c>
      <c r="F71" s="119">
        <v>41914000</v>
      </c>
      <c r="G71" s="120">
        <v>41914000</v>
      </c>
      <c r="H71" s="119">
        <v>6399000</v>
      </c>
      <c r="I71" s="120">
        <v>5725508</v>
      </c>
      <c r="J71" s="119">
        <v>12036000</v>
      </c>
      <c r="K71" s="120">
        <v>15912685</v>
      </c>
      <c r="L71" s="119">
        <v>12315000</v>
      </c>
      <c r="M71" s="120">
        <v>7266851</v>
      </c>
      <c r="N71" s="119">
        <v>11164000</v>
      </c>
      <c r="O71" s="120">
        <v>14625965</v>
      </c>
      <c r="P71" s="119">
        <f>$H71      +$J71      +$L71      +$N71</f>
        <v>41914000</v>
      </c>
      <c r="Q71" s="120">
        <f>$I71      +$K71      +$M71      +$O71</f>
        <v>43531009</v>
      </c>
      <c r="R71" s="59">
        <f>IF(($L71      =0),0,((($N71      -$L71      )/$L71      )*100))</f>
        <v>-9.3463256191636219</v>
      </c>
      <c r="S71" s="60">
        <f>IF(($M71      =0),0,((($O71      -$M71      )/$M71      )*100))</f>
        <v>101.26964210495026</v>
      </c>
      <c r="T71" s="59">
        <f>IF(($E71      =0),0,(($P71      /$E71      )*100))</f>
        <v>100</v>
      </c>
      <c r="U71" s="61">
        <f>IF(($E71      =0),0,(($Q71      /$E71      )*100))</f>
        <v>103.85792098105644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41914000</v>
      </c>
      <c r="C73" s="127">
        <f>SUM(C71:C72)</f>
        <v>0</v>
      </c>
      <c r="D73" s="127"/>
      <c r="E73" s="127">
        <f>$B73      +$C73      +$D73</f>
        <v>41914000</v>
      </c>
      <c r="F73" s="128">
        <f t="shared" ref="F73:O73" si="44">SUM(F71:F72)</f>
        <v>41914000</v>
      </c>
      <c r="G73" s="129">
        <f t="shared" si="44"/>
        <v>41914000</v>
      </c>
      <c r="H73" s="128">
        <f t="shared" si="44"/>
        <v>6399000</v>
      </c>
      <c r="I73" s="129">
        <f t="shared" si="44"/>
        <v>5725508</v>
      </c>
      <c r="J73" s="128">
        <f t="shared" si="44"/>
        <v>12036000</v>
      </c>
      <c r="K73" s="129">
        <f t="shared" si="44"/>
        <v>15912685</v>
      </c>
      <c r="L73" s="128">
        <f t="shared" si="44"/>
        <v>12315000</v>
      </c>
      <c r="M73" s="129">
        <f t="shared" si="44"/>
        <v>7266851</v>
      </c>
      <c r="N73" s="128">
        <f t="shared" si="44"/>
        <v>11164000</v>
      </c>
      <c r="O73" s="129">
        <f t="shared" si="44"/>
        <v>14625965</v>
      </c>
      <c r="P73" s="128">
        <f>$H73      +$J73      +$L73      +$N73</f>
        <v>41914000</v>
      </c>
      <c r="Q73" s="129">
        <f>$I73      +$K73      +$M73      +$O73</f>
        <v>43531009</v>
      </c>
      <c r="R73" s="68">
        <f>IF(($L73      =0),0,((($N73      -$L73      )/$L73      )*100))</f>
        <v>-9.3463256191636219</v>
      </c>
      <c r="S73" s="69">
        <f>IF(($M73      =0),0,((($O73      -$M73      )/$M73      )*100))</f>
        <v>101.26964210495026</v>
      </c>
      <c r="T73" s="68">
        <f>IF(($E71      =0),0,(($P71      /$E71      )*100))</f>
        <v>100</v>
      </c>
      <c r="U73" s="70">
        <f>IF($E71   =0,0,($Q71   /$E71 )*100)</f>
        <v>103.85792098105644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41914000</v>
      </c>
      <c r="C74" s="130">
        <f>SUM(C71:C72)</f>
        <v>0</v>
      </c>
      <c r="D74" s="130"/>
      <c r="E74" s="130">
        <f>$B74      +$C74      +$D74</f>
        <v>41914000</v>
      </c>
      <c r="F74" s="131">
        <f t="shared" ref="F74:O74" si="45">SUM(F71:F72)</f>
        <v>41914000</v>
      </c>
      <c r="G74" s="132">
        <f t="shared" si="45"/>
        <v>41914000</v>
      </c>
      <c r="H74" s="131">
        <f t="shared" si="45"/>
        <v>6399000</v>
      </c>
      <c r="I74" s="132">
        <f t="shared" si="45"/>
        <v>5725508</v>
      </c>
      <c r="J74" s="131">
        <f t="shared" si="45"/>
        <v>12036000</v>
      </c>
      <c r="K74" s="132">
        <f t="shared" si="45"/>
        <v>15912685</v>
      </c>
      <c r="L74" s="131">
        <f t="shared" si="45"/>
        <v>12315000</v>
      </c>
      <c r="M74" s="132">
        <f t="shared" si="45"/>
        <v>7266851</v>
      </c>
      <c r="N74" s="131">
        <f t="shared" si="45"/>
        <v>11164000</v>
      </c>
      <c r="O74" s="132">
        <f t="shared" si="45"/>
        <v>14625965</v>
      </c>
      <c r="P74" s="131">
        <f>$H74      +$J74      +$L74      +$N74</f>
        <v>41914000</v>
      </c>
      <c r="Q74" s="132">
        <f>$I74      +$K74      +$M74      +$O74</f>
        <v>43531009</v>
      </c>
      <c r="R74" s="72">
        <f>IF(($L74      =0),0,((($N74      -$L74      )/$L74      )*100))</f>
        <v>-9.3463256191636219</v>
      </c>
      <c r="S74" s="73">
        <f>IF(($M74      =0),0,((($O74      -$M74      )/$M74      )*100))</f>
        <v>101.26964210495026</v>
      </c>
      <c r="T74" s="72">
        <f>IF(($E71      =0),0,(($P71      /$E71      )*100))</f>
        <v>100</v>
      </c>
      <c r="U74" s="76">
        <f>IF($E71   =0,0,($Q71   /$E71 )*100)</f>
        <v>103.85792098105644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87922000</v>
      </c>
      <c r="C75" s="130">
        <f>SUM(C9:C16,C19:C25,C28:C31,C34,C37:C41,C44:C54,C57:C60,C63:C67,C71:C72)</f>
        <v>-619000</v>
      </c>
      <c r="D75" s="130"/>
      <c r="E75" s="130">
        <f>$B75      +$C75      +$D75</f>
        <v>87303000</v>
      </c>
      <c r="F75" s="131">
        <f t="shared" ref="F75:O75" si="46">SUM(F9:F16,F19:F25,F28:F31,F34,F37:F41,F44:F54,F57:F60,F63:F67,F71:F72)</f>
        <v>87922000</v>
      </c>
      <c r="G75" s="132">
        <f t="shared" si="46"/>
        <v>87013000</v>
      </c>
      <c r="H75" s="131">
        <f t="shared" si="46"/>
        <v>8005000</v>
      </c>
      <c r="I75" s="132">
        <f t="shared" si="46"/>
        <v>7610461</v>
      </c>
      <c r="J75" s="131">
        <f t="shared" si="46"/>
        <v>23162000</v>
      </c>
      <c r="K75" s="132">
        <f t="shared" si="46"/>
        <v>24203292</v>
      </c>
      <c r="L75" s="131">
        <f t="shared" si="46"/>
        <v>19558000</v>
      </c>
      <c r="M75" s="132">
        <f t="shared" si="46"/>
        <v>19703961</v>
      </c>
      <c r="N75" s="131">
        <f t="shared" si="46"/>
        <v>23560000</v>
      </c>
      <c r="O75" s="132">
        <f t="shared" si="46"/>
        <v>36295319</v>
      </c>
      <c r="P75" s="131">
        <f>$H75      +$J75      +$L75      +$N75</f>
        <v>74285000</v>
      </c>
      <c r="Q75" s="132">
        <f>$I75      +$K75      +$M75      +$O75</f>
        <v>87813033</v>
      </c>
      <c r="R75" s="72">
        <f>IF(($L75      =0),0,((($N75      -$L75      )/$L75      )*100))</f>
        <v>20.462214950403926</v>
      </c>
      <c r="S75" s="73">
        <f>IF(($M75      =0),0,((($O75      -$M75      )/$M75      )*100))</f>
        <v>84.203160978647901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85.37230069070138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100.9194407732178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07YstPI5WE7c4SgQ+qK2CH3dQVP26FgD7iluJvceTDCMtTQt63cUbiIQ82eH5yM1qvIy8aB6vEzJaK/vuIyYg==" saltValue="UK2J9LJEh/vx2OxhPkXDL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1700000</v>
      </c>
      <c r="C10" s="118"/>
      <c r="D10" s="118"/>
      <c r="E10" s="118">
        <f t="shared" ref="E10:E17" si="0">$B10      +$C10      +$D10</f>
        <v>1700000</v>
      </c>
      <c r="F10" s="119">
        <v>1700000</v>
      </c>
      <c r="G10" s="120">
        <v>1700000</v>
      </c>
      <c r="H10" s="119">
        <v>740000</v>
      </c>
      <c r="I10" s="120">
        <v>756568</v>
      </c>
      <c r="J10" s="119">
        <v>408000</v>
      </c>
      <c r="K10" s="120">
        <v>407937</v>
      </c>
      <c r="L10" s="119">
        <v>150000</v>
      </c>
      <c r="M10" s="120">
        <v>150000</v>
      </c>
      <c r="N10" s="119">
        <v>335000</v>
      </c>
      <c r="O10" s="120">
        <v>335496</v>
      </c>
      <c r="P10" s="119">
        <f t="shared" ref="P10:P17" si="1">$H10      +$J10      +$L10      +$N10</f>
        <v>1633000</v>
      </c>
      <c r="Q10" s="120">
        <f t="shared" ref="Q10:Q17" si="2">$I10      +$K10      +$M10      +$O10</f>
        <v>1650001</v>
      </c>
      <c r="R10" s="59">
        <f t="shared" ref="R10:R17" si="3">IF(($L10      =0),0,((($N10      -$L10      )/$L10      )*100))</f>
        <v>123.33333333333334</v>
      </c>
      <c r="S10" s="60">
        <f t="shared" ref="S10:S17" si="4">IF(($M10      =0),0,((($O10      -$M10      )/$M10      )*100))</f>
        <v>123.664</v>
      </c>
      <c r="T10" s="59">
        <f t="shared" ref="T10:T17" si="5">IF(($E10      =0),0,(($P10      /$E10      )*100))</f>
        <v>96.058823529411768</v>
      </c>
      <c r="U10" s="61">
        <f t="shared" ref="U10:U17" si="6">IF(($E10      =0),0,(($Q10      /$E10      )*100))</f>
        <v>97.058882352941183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10000000</v>
      </c>
      <c r="C14" s="118"/>
      <c r="D14" s="118"/>
      <c r="E14" s="118">
        <f t="shared" si="0"/>
        <v>10000000</v>
      </c>
      <c r="F14" s="119">
        <v>10000000</v>
      </c>
      <c r="G14" s="120">
        <v>10000000</v>
      </c>
      <c r="H14" s="119"/>
      <c r="I14" s="120"/>
      <c r="J14" s="119">
        <v>3388000</v>
      </c>
      <c r="K14" s="120">
        <v>2148810</v>
      </c>
      <c r="L14" s="119"/>
      <c r="M14" s="120"/>
      <c r="N14" s="119">
        <v>841000</v>
      </c>
      <c r="O14" s="120"/>
      <c r="P14" s="119">
        <f t="shared" si="1"/>
        <v>4229000</v>
      </c>
      <c r="Q14" s="120">
        <f t="shared" si="2"/>
        <v>2148810</v>
      </c>
      <c r="R14" s="59">
        <f t="shared" si="3"/>
        <v>0</v>
      </c>
      <c r="S14" s="60">
        <f t="shared" si="4"/>
        <v>0</v>
      </c>
      <c r="T14" s="59">
        <f t="shared" si="5"/>
        <v>42.29</v>
      </c>
      <c r="U14" s="61">
        <f t="shared" si="6"/>
        <v>21.488099999999999</v>
      </c>
      <c r="V14" s="119">
        <v>66000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12700000</v>
      </c>
      <c r="C17" s="121">
        <f>SUM(C9:C16)</f>
        <v>0</v>
      </c>
      <c r="D17" s="121"/>
      <c r="E17" s="121">
        <f t="shared" si="0"/>
        <v>12700000</v>
      </c>
      <c r="F17" s="122">
        <f t="shared" ref="F17:O17" si="7">SUM(F9:F16)</f>
        <v>12700000</v>
      </c>
      <c r="G17" s="123">
        <f t="shared" si="7"/>
        <v>11700000</v>
      </c>
      <c r="H17" s="122">
        <f t="shared" si="7"/>
        <v>740000</v>
      </c>
      <c r="I17" s="123">
        <f t="shared" si="7"/>
        <v>756568</v>
      </c>
      <c r="J17" s="122">
        <f t="shared" si="7"/>
        <v>3796000</v>
      </c>
      <c r="K17" s="123">
        <f t="shared" si="7"/>
        <v>2556747</v>
      </c>
      <c r="L17" s="122">
        <f t="shared" si="7"/>
        <v>150000</v>
      </c>
      <c r="M17" s="123">
        <f t="shared" si="7"/>
        <v>150000</v>
      </c>
      <c r="N17" s="122">
        <f t="shared" si="7"/>
        <v>1176000</v>
      </c>
      <c r="O17" s="123">
        <f t="shared" si="7"/>
        <v>335496</v>
      </c>
      <c r="P17" s="122">
        <f t="shared" si="1"/>
        <v>5862000</v>
      </c>
      <c r="Q17" s="123">
        <f t="shared" si="2"/>
        <v>3798811</v>
      </c>
      <c r="R17" s="63">
        <f t="shared" si="3"/>
        <v>684</v>
      </c>
      <c r="S17" s="64">
        <f t="shared" si="4"/>
        <v>123.664</v>
      </c>
      <c r="T17" s="63">
        <f>IF((SUM($E9:$E14))=0,0,(P17/(SUM($E9:$E14))*100))</f>
        <v>50.102564102564109</v>
      </c>
      <c r="U17" s="65">
        <f>IF((SUM($E9:$E14))=0,0,(Q17/(SUM($E9:$E14))*100))</f>
        <v>32.468470085470088</v>
      </c>
      <c r="V17" s="122">
        <f>SUM(V9:V16)</f>
        <v>66000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6000000</v>
      </c>
      <c r="C22" s="118"/>
      <c r="D22" s="118"/>
      <c r="E22" s="118">
        <f t="shared" si="8"/>
        <v>6000000</v>
      </c>
      <c r="F22" s="119">
        <v>6000000</v>
      </c>
      <c r="G22" s="120">
        <v>6000000</v>
      </c>
      <c r="H22" s="119"/>
      <c r="I22" s="120">
        <v>-1553978</v>
      </c>
      <c r="J22" s="119"/>
      <c r="K22" s="120">
        <v>30536117</v>
      </c>
      <c r="L22" s="119"/>
      <c r="M22" s="120">
        <v>9033160</v>
      </c>
      <c r="N22" s="119">
        <v>2068000</v>
      </c>
      <c r="O22" s="120">
        <v>14783820</v>
      </c>
      <c r="P22" s="119">
        <f t="shared" si="9"/>
        <v>2068000</v>
      </c>
      <c r="Q22" s="120">
        <f t="shared" si="10"/>
        <v>52799119</v>
      </c>
      <c r="R22" s="59">
        <f t="shared" si="11"/>
        <v>0</v>
      </c>
      <c r="S22" s="60">
        <f t="shared" si="12"/>
        <v>63.661664356659244</v>
      </c>
      <c r="T22" s="59">
        <f t="shared" si="13"/>
        <v>34.466666666666669</v>
      </c>
      <c r="U22" s="61">
        <f t="shared" si="14"/>
        <v>879.98531666666668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35260000</v>
      </c>
      <c r="C23" s="118">
        <v>31500000</v>
      </c>
      <c r="D23" s="118"/>
      <c r="E23" s="118">
        <f t="shared" si="8"/>
        <v>66760000</v>
      </c>
      <c r="F23" s="119">
        <v>66760000</v>
      </c>
      <c r="G23" s="120">
        <v>66760000</v>
      </c>
      <c r="H23" s="119"/>
      <c r="I23" s="120"/>
      <c r="J23" s="119">
        <v>13202000</v>
      </c>
      <c r="K23" s="120"/>
      <c r="L23" s="119">
        <v>3953000</v>
      </c>
      <c r="M23" s="120"/>
      <c r="N23" s="119">
        <v>6517000</v>
      </c>
      <c r="O23" s="120"/>
      <c r="P23" s="119">
        <f t="shared" si="9"/>
        <v>23672000</v>
      </c>
      <c r="Q23" s="120">
        <f t="shared" si="10"/>
        <v>0</v>
      </c>
      <c r="R23" s="59">
        <f t="shared" si="11"/>
        <v>64.862130027826964</v>
      </c>
      <c r="S23" s="60">
        <f t="shared" si="12"/>
        <v>0</v>
      </c>
      <c r="T23" s="59">
        <f t="shared" si="13"/>
        <v>35.458358298382265</v>
      </c>
      <c r="U23" s="61">
        <f t="shared" si="14"/>
        <v>0</v>
      </c>
      <c r="V23" s="119">
        <v>11732000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41260000</v>
      </c>
      <c r="C26" s="121">
        <f>SUM(C19:C25)</f>
        <v>31500000</v>
      </c>
      <c r="D26" s="121"/>
      <c r="E26" s="121">
        <f t="shared" si="8"/>
        <v>72760000</v>
      </c>
      <c r="F26" s="122">
        <f t="shared" ref="F26:O26" si="15">SUM(F19:F25)</f>
        <v>72760000</v>
      </c>
      <c r="G26" s="123">
        <f t="shared" si="15"/>
        <v>72760000</v>
      </c>
      <c r="H26" s="122">
        <f t="shared" si="15"/>
        <v>0</v>
      </c>
      <c r="I26" s="123">
        <f t="shared" si="15"/>
        <v>-1553978</v>
      </c>
      <c r="J26" s="122">
        <f t="shared" si="15"/>
        <v>13202000</v>
      </c>
      <c r="K26" s="123">
        <f t="shared" si="15"/>
        <v>30536117</v>
      </c>
      <c r="L26" s="122">
        <f t="shared" si="15"/>
        <v>3953000</v>
      </c>
      <c r="M26" s="123">
        <f t="shared" si="15"/>
        <v>9033160</v>
      </c>
      <c r="N26" s="122">
        <f t="shared" si="15"/>
        <v>8585000</v>
      </c>
      <c r="O26" s="123">
        <f t="shared" si="15"/>
        <v>14783820</v>
      </c>
      <c r="P26" s="122">
        <f t="shared" si="9"/>
        <v>25740000</v>
      </c>
      <c r="Q26" s="123">
        <f t="shared" si="10"/>
        <v>52799119</v>
      </c>
      <c r="R26" s="63">
        <f t="shared" si="11"/>
        <v>117.17682772577788</v>
      </c>
      <c r="S26" s="64">
        <f t="shared" si="12"/>
        <v>63.661664356659244</v>
      </c>
      <c r="T26" s="63">
        <f>IF(($E26-$E21-$E25)   =0,0,($P26   /($E26-$E21-$E25)   )*100)</f>
        <v>35.376580538757558</v>
      </c>
      <c r="U26" s="65">
        <f>IF(($E26-$E21-$E25)   =0,0,($Q26   /($E26-$E21-$E25)   )*100)</f>
        <v>72.566133864760857</v>
      </c>
      <c r="V26" s="122">
        <f>SUM(V19:V25)</f>
        <v>11732000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1750000</v>
      </c>
      <c r="C34" s="118"/>
      <c r="D34" s="118"/>
      <c r="E34" s="118">
        <f>$B34      +$C34      +$D34</f>
        <v>1750000</v>
      </c>
      <c r="F34" s="119">
        <v>1750000</v>
      </c>
      <c r="G34" s="120">
        <v>1750000</v>
      </c>
      <c r="H34" s="119">
        <v>201000</v>
      </c>
      <c r="I34" s="120">
        <v>664119</v>
      </c>
      <c r="J34" s="119">
        <v>1025000</v>
      </c>
      <c r="K34" s="120">
        <v>1007572</v>
      </c>
      <c r="L34" s="119">
        <v>524000</v>
      </c>
      <c r="M34" s="120"/>
      <c r="N34" s="119"/>
      <c r="O34" s="120"/>
      <c r="P34" s="119">
        <f>$H34      +$J34      +$L34      +$N34</f>
        <v>1750000</v>
      </c>
      <c r="Q34" s="120">
        <f>$I34      +$K34      +$M34      +$O34</f>
        <v>1671691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100</v>
      </c>
      <c r="U34" s="61">
        <f>IF(($E34      =0),0,(($Q34      /$E34      )*100))</f>
        <v>95.525199999999998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1750000</v>
      </c>
      <c r="C35" s="121">
        <f>C34</f>
        <v>0</v>
      </c>
      <c r="D35" s="121"/>
      <c r="E35" s="121">
        <f>$B35      +$C35      +$D35</f>
        <v>1750000</v>
      </c>
      <c r="F35" s="122">
        <f t="shared" ref="F35:O35" si="17">F34</f>
        <v>1750000</v>
      </c>
      <c r="G35" s="123">
        <f t="shared" si="17"/>
        <v>1750000</v>
      </c>
      <c r="H35" s="122">
        <f t="shared" si="17"/>
        <v>201000</v>
      </c>
      <c r="I35" s="123">
        <f t="shared" si="17"/>
        <v>664119</v>
      </c>
      <c r="J35" s="122">
        <f t="shared" si="17"/>
        <v>1025000</v>
      </c>
      <c r="K35" s="123">
        <f t="shared" si="17"/>
        <v>1007572</v>
      </c>
      <c r="L35" s="122">
        <f t="shared" si="17"/>
        <v>524000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1750000</v>
      </c>
      <c r="Q35" s="123">
        <f>$I35      +$K35      +$M35      +$O35</f>
        <v>1671691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100</v>
      </c>
      <c r="U35" s="65">
        <f>IF($E35   =0,0,($Q35   /$E35   )*100)</f>
        <v>95.525199999999998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40810000</v>
      </c>
      <c r="C37" s="118"/>
      <c r="D37" s="118"/>
      <c r="E37" s="118">
        <f t="shared" ref="E37:E42" si="18">$B37      +$C37      +$D37</f>
        <v>40810000</v>
      </c>
      <c r="F37" s="119">
        <v>40810000</v>
      </c>
      <c r="G37" s="120">
        <v>40810000</v>
      </c>
      <c r="H37" s="119">
        <v>9225000</v>
      </c>
      <c r="I37" s="120"/>
      <c r="J37" s="119">
        <v>13220000</v>
      </c>
      <c r="K37" s="120"/>
      <c r="L37" s="119">
        <v>14051000</v>
      </c>
      <c r="M37" s="120"/>
      <c r="N37" s="119">
        <v>3189000</v>
      </c>
      <c r="O37" s="120"/>
      <c r="P37" s="119">
        <f t="shared" ref="P37:P42" si="19">$H37      +$J37      +$L37      +$N37</f>
        <v>39685000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-77.304106469290446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97.243322715020824</v>
      </c>
      <c r="U37" s="61">
        <f t="shared" ref="U37:U42" si="24">IF(($E37      =0),0,(($Q37      /$E37      )*100))</f>
        <v>0</v>
      </c>
      <c r="V37" s="119">
        <v>149000</v>
      </c>
      <c r="W37" s="120" t="s">
        <v>36</v>
      </c>
    </row>
    <row r="38" spans="1:23" ht="12.95" customHeight="1" x14ac:dyDescent="0.2">
      <c r="A38" s="58" t="s">
        <v>62</v>
      </c>
      <c r="B38" s="118">
        <v>14116000</v>
      </c>
      <c r="C38" s="118">
        <v>-339000</v>
      </c>
      <c r="D38" s="118"/>
      <c r="E38" s="118">
        <f t="shared" si="18"/>
        <v>13777000</v>
      </c>
      <c r="F38" s="119">
        <v>14116000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54926000</v>
      </c>
      <c r="C42" s="121">
        <f>SUM(C37:C41)</f>
        <v>-339000</v>
      </c>
      <c r="D42" s="121"/>
      <c r="E42" s="121">
        <f t="shared" si="18"/>
        <v>54587000</v>
      </c>
      <c r="F42" s="122">
        <f t="shared" ref="F42:O42" si="25">SUM(F37:F41)</f>
        <v>54926000</v>
      </c>
      <c r="G42" s="123">
        <f t="shared" si="25"/>
        <v>40810000</v>
      </c>
      <c r="H42" s="122">
        <f t="shared" si="25"/>
        <v>9225000</v>
      </c>
      <c r="I42" s="123">
        <f t="shared" si="25"/>
        <v>0</v>
      </c>
      <c r="J42" s="122">
        <f t="shared" si="25"/>
        <v>13220000</v>
      </c>
      <c r="K42" s="123">
        <f t="shared" si="25"/>
        <v>0</v>
      </c>
      <c r="L42" s="122">
        <f t="shared" si="25"/>
        <v>14051000</v>
      </c>
      <c r="M42" s="123">
        <f t="shared" si="25"/>
        <v>0</v>
      </c>
      <c r="N42" s="122">
        <f t="shared" si="25"/>
        <v>3189000</v>
      </c>
      <c r="O42" s="123">
        <f t="shared" si="25"/>
        <v>0</v>
      </c>
      <c r="P42" s="122">
        <f t="shared" si="19"/>
        <v>39685000</v>
      </c>
      <c r="Q42" s="123">
        <f t="shared" si="20"/>
        <v>0</v>
      </c>
      <c r="R42" s="63">
        <f t="shared" si="21"/>
        <v>-77.304106469290446</v>
      </c>
      <c r="S42" s="64">
        <f t="shared" si="22"/>
        <v>0</v>
      </c>
      <c r="T42" s="63">
        <f>IF((+$E37+$E40) =0,0,(P42   /(+$E37+$E40) )*100)</f>
        <v>97.243322715020824</v>
      </c>
      <c r="U42" s="65">
        <f>IF((+$E37+$E40) =0,0,(Q42   /(+$E37+$E40) )*100)</f>
        <v>0</v>
      </c>
      <c r="V42" s="122">
        <f>SUM(V37:V41)</f>
        <v>149000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110636000</v>
      </c>
      <c r="C69" s="130">
        <f>SUM(C9:C16,C19:C25,C28:C31,C34,C37:C41,C44:C54,C57:C60,C63:C67)</f>
        <v>31161000</v>
      </c>
      <c r="D69" s="130"/>
      <c r="E69" s="130">
        <f t="shared" si="35"/>
        <v>141797000</v>
      </c>
      <c r="F69" s="131">
        <f t="shared" ref="F69:O69" si="43">SUM(F9:F16,F19:F25,F28:F31,F34,F37:F41,F44:F54,F57:F60,F63:F67)</f>
        <v>142136000</v>
      </c>
      <c r="G69" s="132">
        <f t="shared" si="43"/>
        <v>127020000</v>
      </c>
      <c r="H69" s="131">
        <f t="shared" si="43"/>
        <v>10166000</v>
      </c>
      <c r="I69" s="132">
        <f t="shared" si="43"/>
        <v>-133291</v>
      </c>
      <c r="J69" s="131">
        <f t="shared" si="43"/>
        <v>31243000</v>
      </c>
      <c r="K69" s="132">
        <f t="shared" si="43"/>
        <v>34100436</v>
      </c>
      <c r="L69" s="131">
        <f t="shared" si="43"/>
        <v>18678000</v>
      </c>
      <c r="M69" s="132">
        <f t="shared" si="43"/>
        <v>9183160</v>
      </c>
      <c r="N69" s="131">
        <f t="shared" si="43"/>
        <v>12950000</v>
      </c>
      <c r="O69" s="132">
        <f t="shared" si="43"/>
        <v>15119316</v>
      </c>
      <c r="P69" s="131">
        <f t="shared" si="36"/>
        <v>73037000</v>
      </c>
      <c r="Q69" s="132">
        <f t="shared" si="37"/>
        <v>58269621</v>
      </c>
      <c r="R69" s="72">
        <f t="shared" si="38"/>
        <v>-30.667094978049043</v>
      </c>
      <c r="S69" s="73">
        <f t="shared" si="39"/>
        <v>64.641757303586132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57.500393638797043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45.874367028814362</v>
      </c>
      <c r="V69" s="131">
        <f>SUM(V9:V16,V19:V25,V28:V31,V34,V37:V41,V44:V54,V57:V60,V63:V67)</f>
        <v>11947000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85145000</v>
      </c>
      <c r="C71" s="118"/>
      <c r="D71" s="118"/>
      <c r="E71" s="118">
        <f>$B71      +$C71      +$D71</f>
        <v>85145000</v>
      </c>
      <c r="F71" s="119">
        <v>85145000</v>
      </c>
      <c r="G71" s="120">
        <v>85145000</v>
      </c>
      <c r="H71" s="119">
        <v>17990000</v>
      </c>
      <c r="I71" s="120">
        <v>16513949</v>
      </c>
      <c r="J71" s="119">
        <v>16833000</v>
      </c>
      <c r="K71" s="120">
        <v>21576036</v>
      </c>
      <c r="L71" s="119">
        <v>27980000</v>
      </c>
      <c r="M71" s="120">
        <v>26481946</v>
      </c>
      <c r="N71" s="119">
        <v>22502000</v>
      </c>
      <c r="O71" s="120">
        <v>15817838</v>
      </c>
      <c r="P71" s="119">
        <f>$H71      +$J71      +$L71      +$N71</f>
        <v>85305000</v>
      </c>
      <c r="Q71" s="120">
        <f>$I71      +$K71      +$M71      +$O71</f>
        <v>80389769</v>
      </c>
      <c r="R71" s="59">
        <f>IF(($L71      =0),0,((($N71      -$L71      )/$L71      )*100))</f>
        <v>-19.578270192994996</v>
      </c>
      <c r="S71" s="60">
        <f>IF(($M71      =0),0,((($O71      -$M71      )/$M71      )*100))</f>
        <v>-40.269351806698801</v>
      </c>
      <c r="T71" s="59">
        <f>IF(($E71      =0),0,(($P71      /$E71      )*100))</f>
        <v>100.1879147336896</v>
      </c>
      <c r="U71" s="61">
        <f>IF(($E71      =0),0,(($Q71      /$E71      )*100))</f>
        <v>94.415137706265782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85145000</v>
      </c>
      <c r="C73" s="127">
        <f>SUM(C71:C72)</f>
        <v>0</v>
      </c>
      <c r="D73" s="127"/>
      <c r="E73" s="127">
        <f>$B73      +$C73      +$D73</f>
        <v>85145000</v>
      </c>
      <c r="F73" s="128">
        <f t="shared" ref="F73:O73" si="44">SUM(F71:F72)</f>
        <v>85145000</v>
      </c>
      <c r="G73" s="129">
        <f t="shared" si="44"/>
        <v>85145000</v>
      </c>
      <c r="H73" s="128">
        <f t="shared" si="44"/>
        <v>17990000</v>
      </c>
      <c r="I73" s="129">
        <f t="shared" si="44"/>
        <v>16513949</v>
      </c>
      <c r="J73" s="128">
        <f t="shared" si="44"/>
        <v>16833000</v>
      </c>
      <c r="K73" s="129">
        <f t="shared" si="44"/>
        <v>21576036</v>
      </c>
      <c r="L73" s="128">
        <f t="shared" si="44"/>
        <v>27980000</v>
      </c>
      <c r="M73" s="129">
        <f t="shared" si="44"/>
        <v>26481946</v>
      </c>
      <c r="N73" s="128">
        <f t="shared" si="44"/>
        <v>22502000</v>
      </c>
      <c r="O73" s="129">
        <f t="shared" si="44"/>
        <v>15817838</v>
      </c>
      <c r="P73" s="128">
        <f>$H73      +$J73      +$L73      +$N73</f>
        <v>85305000</v>
      </c>
      <c r="Q73" s="129">
        <f>$I73      +$K73      +$M73      +$O73</f>
        <v>80389769</v>
      </c>
      <c r="R73" s="68">
        <f>IF(($L73      =0),0,((($N73      -$L73      )/$L73      )*100))</f>
        <v>-19.578270192994996</v>
      </c>
      <c r="S73" s="69">
        <f>IF(($M73      =0),0,((($O73      -$M73      )/$M73      )*100))</f>
        <v>-40.269351806698801</v>
      </c>
      <c r="T73" s="68">
        <f>IF(($E71      =0),0,(($P71      /$E71      )*100))</f>
        <v>100.1879147336896</v>
      </c>
      <c r="U73" s="70">
        <f>IF($E71   =0,0,($Q71   /$E71 )*100)</f>
        <v>94.415137706265782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85145000</v>
      </c>
      <c r="C74" s="130">
        <f>SUM(C71:C72)</f>
        <v>0</v>
      </c>
      <c r="D74" s="130"/>
      <c r="E74" s="130">
        <f>$B74      +$C74      +$D74</f>
        <v>85145000</v>
      </c>
      <c r="F74" s="131">
        <f t="shared" ref="F74:O74" si="45">SUM(F71:F72)</f>
        <v>85145000</v>
      </c>
      <c r="G74" s="132">
        <f t="shared" si="45"/>
        <v>85145000</v>
      </c>
      <c r="H74" s="131">
        <f t="shared" si="45"/>
        <v>17990000</v>
      </c>
      <c r="I74" s="132">
        <f t="shared" si="45"/>
        <v>16513949</v>
      </c>
      <c r="J74" s="131">
        <f t="shared" si="45"/>
        <v>16833000</v>
      </c>
      <c r="K74" s="132">
        <f t="shared" si="45"/>
        <v>21576036</v>
      </c>
      <c r="L74" s="131">
        <f t="shared" si="45"/>
        <v>27980000</v>
      </c>
      <c r="M74" s="132">
        <f t="shared" si="45"/>
        <v>26481946</v>
      </c>
      <c r="N74" s="131">
        <f t="shared" si="45"/>
        <v>22502000</v>
      </c>
      <c r="O74" s="132">
        <f t="shared" si="45"/>
        <v>15817838</v>
      </c>
      <c r="P74" s="131">
        <f>$H74      +$J74      +$L74      +$N74</f>
        <v>85305000</v>
      </c>
      <c r="Q74" s="132">
        <f>$I74      +$K74      +$M74      +$O74</f>
        <v>80389769</v>
      </c>
      <c r="R74" s="72">
        <f>IF(($L74      =0),0,((($N74      -$L74      )/$L74      )*100))</f>
        <v>-19.578270192994996</v>
      </c>
      <c r="S74" s="73">
        <f>IF(($M74      =0),0,((($O74      -$M74      )/$M74      )*100))</f>
        <v>-40.269351806698801</v>
      </c>
      <c r="T74" s="72">
        <f>IF(($E71      =0),0,(($P71      /$E71      )*100))</f>
        <v>100.1879147336896</v>
      </c>
      <c r="U74" s="76">
        <f>IF($E71   =0,0,($Q71   /$E71 )*100)</f>
        <v>94.415137706265782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195781000</v>
      </c>
      <c r="C75" s="130">
        <f>SUM(C9:C16,C19:C25,C28:C31,C34,C37:C41,C44:C54,C57:C60,C63:C67,C71:C72)</f>
        <v>31161000</v>
      </c>
      <c r="D75" s="130"/>
      <c r="E75" s="130">
        <f>$B75      +$C75      +$D75</f>
        <v>226942000</v>
      </c>
      <c r="F75" s="131">
        <f t="shared" ref="F75:O75" si="46">SUM(F9:F16,F19:F25,F28:F31,F34,F37:F41,F44:F54,F57:F60,F63:F67,F71:F72)</f>
        <v>227281000</v>
      </c>
      <c r="G75" s="132">
        <f t="shared" si="46"/>
        <v>212165000</v>
      </c>
      <c r="H75" s="131">
        <f t="shared" si="46"/>
        <v>28156000</v>
      </c>
      <c r="I75" s="132">
        <f t="shared" si="46"/>
        <v>16380658</v>
      </c>
      <c r="J75" s="131">
        <f t="shared" si="46"/>
        <v>48076000</v>
      </c>
      <c r="K75" s="132">
        <f t="shared" si="46"/>
        <v>55676472</v>
      </c>
      <c r="L75" s="131">
        <f t="shared" si="46"/>
        <v>46658000</v>
      </c>
      <c r="M75" s="132">
        <f t="shared" si="46"/>
        <v>35665106</v>
      </c>
      <c r="N75" s="131">
        <f t="shared" si="46"/>
        <v>35452000</v>
      </c>
      <c r="O75" s="132">
        <f t="shared" si="46"/>
        <v>30937154</v>
      </c>
      <c r="P75" s="131">
        <f>$H75      +$J75      +$L75      +$N75</f>
        <v>158342000</v>
      </c>
      <c r="Q75" s="132">
        <f>$I75      +$K75      +$M75      +$O75</f>
        <v>138659390</v>
      </c>
      <c r="R75" s="72">
        <f>IF(($L75      =0),0,((($N75      -$L75      )/$L75      )*100))</f>
        <v>-24.017317501821765</v>
      </c>
      <c r="S75" s="73">
        <f>IF(($M75      =0),0,((($O75      -$M75      )/$M75      )*100))</f>
        <v>-13.256520252596474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74.631536775622749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65.354507105318973</v>
      </c>
      <c r="V75" s="131">
        <f>SUM(V9:V16,V19:V25,V28:V31,V34,V37:V41,V44:V54,V57:V60,V63:V67,V71:V72)</f>
        <v>11947000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oeExy9BWLlioJetdytuJEI0/xMC2eIRwbpfkINSu5vYS1phVDppSB09mDtKm/Yh+w/YSgQDL2d4mRC/Vqi7EQ==" saltValue="7m067l4RtA+mADxqmMiaa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2300000</v>
      </c>
      <c r="C10" s="118"/>
      <c r="D10" s="118"/>
      <c r="E10" s="118">
        <f t="shared" ref="E10:E17" si="0">$B10      +$C10      +$D10</f>
        <v>2300000</v>
      </c>
      <c r="F10" s="119">
        <v>2300000</v>
      </c>
      <c r="G10" s="120">
        <v>2300000</v>
      </c>
      <c r="H10" s="119">
        <v>1358000</v>
      </c>
      <c r="I10" s="120">
        <v>1077200</v>
      </c>
      <c r="J10" s="119">
        <v>317000</v>
      </c>
      <c r="K10" s="120">
        <v>316932</v>
      </c>
      <c r="L10" s="119">
        <v>64000</v>
      </c>
      <c r="M10" s="120">
        <v>228303</v>
      </c>
      <c r="N10" s="119">
        <v>398000</v>
      </c>
      <c r="O10" s="120">
        <v>397564</v>
      </c>
      <c r="P10" s="119">
        <f t="shared" ref="P10:P17" si="1">$H10      +$J10      +$L10      +$N10</f>
        <v>2137000</v>
      </c>
      <c r="Q10" s="120">
        <f t="shared" ref="Q10:Q17" si="2">$I10      +$K10      +$M10      +$O10</f>
        <v>2019999</v>
      </c>
      <c r="R10" s="59">
        <f t="shared" ref="R10:R17" si="3">IF(($L10      =0),0,((($N10      -$L10      )/$L10      )*100))</f>
        <v>521.875</v>
      </c>
      <c r="S10" s="60">
        <f t="shared" ref="S10:S17" si="4">IF(($M10      =0),0,((($O10      -$M10      )/$M10      )*100))</f>
        <v>74.138754199462994</v>
      </c>
      <c r="T10" s="59">
        <f t="shared" ref="T10:T17" si="5">IF(($E10      =0),0,(($P10      /$E10      )*100))</f>
        <v>92.913043478260875</v>
      </c>
      <c r="U10" s="61">
        <f t="shared" ref="U10:U17" si="6">IF(($E10      =0),0,(($Q10      /$E10      )*100))</f>
        <v>87.826043478260871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2300000</v>
      </c>
      <c r="C17" s="121">
        <f>SUM(C9:C16)</f>
        <v>0</v>
      </c>
      <c r="D17" s="121"/>
      <c r="E17" s="121">
        <f t="shared" si="0"/>
        <v>2300000</v>
      </c>
      <c r="F17" s="122">
        <f t="shared" ref="F17:O17" si="7">SUM(F9:F16)</f>
        <v>2300000</v>
      </c>
      <c r="G17" s="123">
        <f t="shared" si="7"/>
        <v>2300000</v>
      </c>
      <c r="H17" s="122">
        <f t="shared" si="7"/>
        <v>1358000</v>
      </c>
      <c r="I17" s="123">
        <f t="shared" si="7"/>
        <v>1077200</v>
      </c>
      <c r="J17" s="122">
        <f t="shared" si="7"/>
        <v>317000</v>
      </c>
      <c r="K17" s="123">
        <f t="shared" si="7"/>
        <v>316932</v>
      </c>
      <c r="L17" s="122">
        <f t="shared" si="7"/>
        <v>64000</v>
      </c>
      <c r="M17" s="123">
        <f t="shared" si="7"/>
        <v>228303</v>
      </c>
      <c r="N17" s="122">
        <f t="shared" si="7"/>
        <v>398000</v>
      </c>
      <c r="O17" s="123">
        <f t="shared" si="7"/>
        <v>397564</v>
      </c>
      <c r="P17" s="122">
        <f t="shared" si="1"/>
        <v>2137000</v>
      </c>
      <c r="Q17" s="123">
        <f t="shared" si="2"/>
        <v>2019999</v>
      </c>
      <c r="R17" s="63">
        <f t="shared" si="3"/>
        <v>521.875</v>
      </c>
      <c r="S17" s="64">
        <f t="shared" si="4"/>
        <v>74.138754199462994</v>
      </c>
      <c r="T17" s="63">
        <f>IF((SUM($E9:$E14))=0,0,(P17/(SUM($E9:$E14))*100))</f>
        <v>92.913043478260875</v>
      </c>
      <c r="U17" s="65">
        <f>IF((SUM($E9:$E14))=0,0,(Q17/(SUM($E9:$E14))*100))</f>
        <v>87.826043478260871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25037000</v>
      </c>
      <c r="C23" s="118">
        <v>32000000</v>
      </c>
      <c r="D23" s="118"/>
      <c r="E23" s="118">
        <f t="shared" si="8"/>
        <v>57037000</v>
      </c>
      <c r="F23" s="119">
        <v>57037000</v>
      </c>
      <c r="G23" s="120">
        <v>57037000</v>
      </c>
      <c r="H23" s="119"/>
      <c r="I23" s="120"/>
      <c r="J23" s="119">
        <v>1096000</v>
      </c>
      <c r="K23" s="120"/>
      <c r="L23" s="119">
        <v>6154000</v>
      </c>
      <c r="M23" s="120"/>
      <c r="N23" s="119">
        <v>5013000</v>
      </c>
      <c r="O23" s="120"/>
      <c r="P23" s="119">
        <f t="shared" si="9"/>
        <v>12263000</v>
      </c>
      <c r="Q23" s="120">
        <f t="shared" si="10"/>
        <v>0</v>
      </c>
      <c r="R23" s="59">
        <f t="shared" si="11"/>
        <v>-18.540786480337992</v>
      </c>
      <c r="S23" s="60">
        <f t="shared" si="12"/>
        <v>0</v>
      </c>
      <c r="T23" s="59">
        <f t="shared" si="13"/>
        <v>21.500078896155127</v>
      </c>
      <c r="U23" s="61">
        <f t="shared" si="14"/>
        <v>0</v>
      </c>
      <c r="V23" s="119">
        <v>4064000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25037000</v>
      </c>
      <c r="C26" s="121">
        <f>SUM(C19:C25)</f>
        <v>32000000</v>
      </c>
      <c r="D26" s="121"/>
      <c r="E26" s="121">
        <f t="shared" si="8"/>
        <v>57037000</v>
      </c>
      <c r="F26" s="122">
        <f t="shared" ref="F26:O26" si="15">SUM(F19:F25)</f>
        <v>57037000</v>
      </c>
      <c r="G26" s="123">
        <f t="shared" si="15"/>
        <v>57037000</v>
      </c>
      <c r="H26" s="122">
        <f t="shared" si="15"/>
        <v>0</v>
      </c>
      <c r="I26" s="123">
        <f t="shared" si="15"/>
        <v>0</v>
      </c>
      <c r="J26" s="122">
        <f t="shared" si="15"/>
        <v>1096000</v>
      </c>
      <c r="K26" s="123">
        <f t="shared" si="15"/>
        <v>0</v>
      </c>
      <c r="L26" s="122">
        <f t="shared" si="15"/>
        <v>6154000</v>
      </c>
      <c r="M26" s="123">
        <f t="shared" si="15"/>
        <v>0</v>
      </c>
      <c r="N26" s="122">
        <f t="shared" si="15"/>
        <v>5013000</v>
      </c>
      <c r="O26" s="123">
        <f t="shared" si="15"/>
        <v>0</v>
      </c>
      <c r="P26" s="122">
        <f t="shared" si="9"/>
        <v>12263000</v>
      </c>
      <c r="Q26" s="123">
        <f t="shared" si="10"/>
        <v>0</v>
      </c>
      <c r="R26" s="63">
        <f t="shared" si="11"/>
        <v>-18.540786480337992</v>
      </c>
      <c r="S26" s="64">
        <f t="shared" si="12"/>
        <v>0</v>
      </c>
      <c r="T26" s="63">
        <f>IF(($E26-$E21-$E25)   =0,0,($P26   /($E26-$E21-$E25)   )*100)</f>
        <v>21.500078896155127</v>
      </c>
      <c r="U26" s="65">
        <f>IF(($E26-$E21-$E25)   =0,0,($Q26   /($E26-$E21-$E25)   )*100)</f>
        <v>0</v>
      </c>
      <c r="V26" s="122">
        <f>SUM(V19:V25)</f>
        <v>4064000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1982000</v>
      </c>
      <c r="C34" s="118"/>
      <c r="D34" s="118"/>
      <c r="E34" s="118">
        <f>$B34      +$C34      +$D34</f>
        <v>1982000</v>
      </c>
      <c r="F34" s="119">
        <v>1982000</v>
      </c>
      <c r="G34" s="120">
        <v>1982000</v>
      </c>
      <c r="H34" s="119">
        <v>456000</v>
      </c>
      <c r="I34" s="120">
        <v>781727</v>
      </c>
      <c r="J34" s="119">
        <v>40000</v>
      </c>
      <c r="K34" s="120">
        <v>428066</v>
      </c>
      <c r="L34" s="119">
        <v>513000</v>
      </c>
      <c r="M34" s="120">
        <v>757060</v>
      </c>
      <c r="N34" s="119">
        <v>500000</v>
      </c>
      <c r="O34" s="120">
        <v>211391</v>
      </c>
      <c r="P34" s="119">
        <f>$H34      +$J34      +$L34      +$N34</f>
        <v>1509000</v>
      </c>
      <c r="Q34" s="120">
        <f>$I34      +$K34      +$M34      +$O34</f>
        <v>2178244</v>
      </c>
      <c r="R34" s="59">
        <f>IF(($L34      =0),0,((($N34      -$L34      )/$L34      )*100))</f>
        <v>-2.53411306042885</v>
      </c>
      <c r="S34" s="60">
        <f>IF(($M34      =0),0,((($O34      -$M34      )/$M34      )*100))</f>
        <v>-72.077378279132432</v>
      </c>
      <c r="T34" s="59">
        <f>IF(($E34      =0),0,(($P34      /$E34      )*100))</f>
        <v>76.13521695257316</v>
      </c>
      <c r="U34" s="61">
        <f>IF(($E34      =0),0,(($Q34      /$E34      )*100))</f>
        <v>109.9013118062563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1982000</v>
      </c>
      <c r="C35" s="121">
        <f>C34</f>
        <v>0</v>
      </c>
      <c r="D35" s="121"/>
      <c r="E35" s="121">
        <f>$B35      +$C35      +$D35</f>
        <v>1982000</v>
      </c>
      <c r="F35" s="122">
        <f t="shared" ref="F35:O35" si="17">F34</f>
        <v>1982000</v>
      </c>
      <c r="G35" s="123">
        <f t="shared" si="17"/>
        <v>1982000</v>
      </c>
      <c r="H35" s="122">
        <f t="shared" si="17"/>
        <v>456000</v>
      </c>
      <c r="I35" s="123">
        <f t="shared" si="17"/>
        <v>781727</v>
      </c>
      <c r="J35" s="122">
        <f t="shared" si="17"/>
        <v>40000</v>
      </c>
      <c r="K35" s="123">
        <f t="shared" si="17"/>
        <v>428066</v>
      </c>
      <c r="L35" s="122">
        <f t="shared" si="17"/>
        <v>513000</v>
      </c>
      <c r="M35" s="123">
        <f t="shared" si="17"/>
        <v>757060</v>
      </c>
      <c r="N35" s="122">
        <f t="shared" si="17"/>
        <v>500000</v>
      </c>
      <c r="O35" s="123">
        <f t="shared" si="17"/>
        <v>211391</v>
      </c>
      <c r="P35" s="122">
        <f>$H35      +$J35      +$L35      +$N35</f>
        <v>1509000</v>
      </c>
      <c r="Q35" s="123">
        <f>$I35      +$K35      +$M35      +$O35</f>
        <v>2178244</v>
      </c>
      <c r="R35" s="63">
        <f>IF(($L35      =0),0,((($N35      -$L35      )/$L35      )*100))</f>
        <v>-2.53411306042885</v>
      </c>
      <c r="S35" s="64">
        <f>IF(($M35      =0),0,((($O35      -$M35      )/$M35      )*100))</f>
        <v>-72.077378279132432</v>
      </c>
      <c r="T35" s="63">
        <f>IF($E35   =0,0,($P35   /$E35   )*100)</f>
        <v>76.13521695257316</v>
      </c>
      <c r="U35" s="65">
        <f>IF($E35   =0,0,($Q35   /$E35   )*100)</f>
        <v>109.9013118062563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19400000</v>
      </c>
      <c r="C37" s="118"/>
      <c r="D37" s="118"/>
      <c r="E37" s="118">
        <f t="shared" ref="E37:E42" si="18">$B37      +$C37      +$D37</f>
        <v>19400000</v>
      </c>
      <c r="F37" s="119">
        <v>19400000</v>
      </c>
      <c r="G37" s="120">
        <v>19400000</v>
      </c>
      <c r="H37" s="119">
        <v>8492000</v>
      </c>
      <c r="I37" s="120">
        <v>8492573</v>
      </c>
      <c r="J37" s="119">
        <v>2172000</v>
      </c>
      <c r="K37" s="120">
        <v>2171315</v>
      </c>
      <c r="L37" s="119">
        <v>4067000</v>
      </c>
      <c r="M37" s="120"/>
      <c r="N37" s="119">
        <v>4669000</v>
      </c>
      <c r="O37" s="120">
        <v>2734300</v>
      </c>
      <c r="P37" s="119">
        <f t="shared" ref="P37:P42" si="19">$H37      +$J37      +$L37      +$N37</f>
        <v>19400000</v>
      </c>
      <c r="Q37" s="120">
        <f t="shared" ref="Q37:Q42" si="20">$I37      +$K37      +$M37      +$O37</f>
        <v>13398188</v>
      </c>
      <c r="R37" s="59">
        <f t="shared" ref="R37:R42" si="21">IF(($L37      =0),0,((($N37      -$L37      )/$L37      )*100))</f>
        <v>14.802065404475043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69.062824742268035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26888000</v>
      </c>
      <c r="C38" s="118">
        <v>4939000</v>
      </c>
      <c r="D38" s="118"/>
      <c r="E38" s="118">
        <f t="shared" si="18"/>
        <v>31827000</v>
      </c>
      <c r="F38" s="119">
        <v>26888000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46288000</v>
      </c>
      <c r="C42" s="121">
        <f>SUM(C37:C41)</f>
        <v>4939000</v>
      </c>
      <c r="D42" s="121"/>
      <c r="E42" s="121">
        <f t="shared" si="18"/>
        <v>51227000</v>
      </c>
      <c r="F42" s="122">
        <f t="shared" ref="F42:O42" si="25">SUM(F37:F41)</f>
        <v>46288000</v>
      </c>
      <c r="G42" s="123">
        <f t="shared" si="25"/>
        <v>19400000</v>
      </c>
      <c r="H42" s="122">
        <f t="shared" si="25"/>
        <v>8492000</v>
      </c>
      <c r="I42" s="123">
        <f t="shared" si="25"/>
        <v>8492573</v>
      </c>
      <c r="J42" s="122">
        <f t="shared" si="25"/>
        <v>2172000</v>
      </c>
      <c r="K42" s="123">
        <f t="shared" si="25"/>
        <v>2171315</v>
      </c>
      <c r="L42" s="122">
        <f t="shared" si="25"/>
        <v>4067000</v>
      </c>
      <c r="M42" s="123">
        <f t="shared" si="25"/>
        <v>0</v>
      </c>
      <c r="N42" s="122">
        <f t="shared" si="25"/>
        <v>4669000</v>
      </c>
      <c r="O42" s="123">
        <f t="shared" si="25"/>
        <v>2734300</v>
      </c>
      <c r="P42" s="122">
        <f t="shared" si="19"/>
        <v>19400000</v>
      </c>
      <c r="Q42" s="123">
        <f t="shared" si="20"/>
        <v>13398188</v>
      </c>
      <c r="R42" s="63">
        <f t="shared" si="21"/>
        <v>14.802065404475043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69.062824742268035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75607000</v>
      </c>
      <c r="C69" s="130">
        <f>SUM(C9:C16,C19:C25,C28:C31,C34,C37:C41,C44:C54,C57:C60,C63:C67)</f>
        <v>36939000</v>
      </c>
      <c r="D69" s="130"/>
      <c r="E69" s="130">
        <f t="shared" si="35"/>
        <v>112546000</v>
      </c>
      <c r="F69" s="131">
        <f t="shared" ref="F69:O69" si="43">SUM(F9:F16,F19:F25,F28:F31,F34,F37:F41,F44:F54,F57:F60,F63:F67)</f>
        <v>107607000</v>
      </c>
      <c r="G69" s="132">
        <f t="shared" si="43"/>
        <v>80719000</v>
      </c>
      <c r="H69" s="131">
        <f t="shared" si="43"/>
        <v>10306000</v>
      </c>
      <c r="I69" s="132">
        <f t="shared" si="43"/>
        <v>10351500</v>
      </c>
      <c r="J69" s="131">
        <f t="shared" si="43"/>
        <v>3625000</v>
      </c>
      <c r="K69" s="132">
        <f t="shared" si="43"/>
        <v>2916313</v>
      </c>
      <c r="L69" s="131">
        <f t="shared" si="43"/>
        <v>10798000</v>
      </c>
      <c r="M69" s="132">
        <f t="shared" si="43"/>
        <v>985363</v>
      </c>
      <c r="N69" s="131">
        <f t="shared" si="43"/>
        <v>10580000</v>
      </c>
      <c r="O69" s="132">
        <f t="shared" si="43"/>
        <v>3343255</v>
      </c>
      <c r="P69" s="131">
        <f t="shared" si="36"/>
        <v>35309000</v>
      </c>
      <c r="Q69" s="132">
        <f t="shared" si="37"/>
        <v>17596431</v>
      </c>
      <c r="R69" s="72">
        <f t="shared" si="38"/>
        <v>-2.0188923874791631</v>
      </c>
      <c r="S69" s="73">
        <f t="shared" si="39"/>
        <v>239.29171280025736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43.743108809573954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21.799614712768989</v>
      </c>
      <c r="V69" s="131">
        <f>SUM(V9:V16,V19:V25,V28:V31,V34,V37:V41,V44:V54,V57:V60,V63:V67)</f>
        <v>4064000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54377000</v>
      </c>
      <c r="C71" s="118"/>
      <c r="D71" s="118"/>
      <c r="E71" s="118">
        <f>$B71      +$C71      +$D71</f>
        <v>54377000</v>
      </c>
      <c r="F71" s="119">
        <v>54377000</v>
      </c>
      <c r="G71" s="120">
        <v>54377000</v>
      </c>
      <c r="H71" s="119">
        <v>18348000</v>
      </c>
      <c r="I71" s="120">
        <v>38637469</v>
      </c>
      <c r="J71" s="119">
        <v>18114000</v>
      </c>
      <c r="K71" s="120">
        <v>10365924</v>
      </c>
      <c r="L71" s="119">
        <v>6456000</v>
      </c>
      <c r="M71" s="120">
        <v>3158094</v>
      </c>
      <c r="N71" s="119">
        <v>8248000</v>
      </c>
      <c r="O71" s="120">
        <v>6338377</v>
      </c>
      <c r="P71" s="119">
        <f>$H71      +$J71      +$L71      +$N71</f>
        <v>51166000</v>
      </c>
      <c r="Q71" s="120">
        <f>$I71      +$K71      +$M71      +$O71</f>
        <v>58499864</v>
      </c>
      <c r="R71" s="59">
        <f>IF(($L71      =0),0,((($N71      -$L71      )/$L71      )*100))</f>
        <v>27.757125154894673</v>
      </c>
      <c r="S71" s="60">
        <f>IF(($M71      =0),0,((($O71      -$M71      )/$M71      )*100))</f>
        <v>100.702607332144</v>
      </c>
      <c r="T71" s="59">
        <f>IF(($E71      =0),0,(($P71      /$E71      )*100))</f>
        <v>94.094929841660999</v>
      </c>
      <c r="U71" s="61">
        <f>IF(($E71      =0),0,(($Q71      /$E71      )*100))</f>
        <v>107.58199974253822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54377000</v>
      </c>
      <c r="C73" s="127">
        <f>SUM(C71:C72)</f>
        <v>0</v>
      </c>
      <c r="D73" s="127"/>
      <c r="E73" s="127">
        <f>$B73      +$C73      +$D73</f>
        <v>54377000</v>
      </c>
      <c r="F73" s="128">
        <f t="shared" ref="F73:O73" si="44">SUM(F71:F72)</f>
        <v>54377000</v>
      </c>
      <c r="G73" s="129">
        <f t="shared" si="44"/>
        <v>54377000</v>
      </c>
      <c r="H73" s="128">
        <f t="shared" si="44"/>
        <v>18348000</v>
      </c>
      <c r="I73" s="129">
        <f t="shared" si="44"/>
        <v>38637469</v>
      </c>
      <c r="J73" s="128">
        <f t="shared" si="44"/>
        <v>18114000</v>
      </c>
      <c r="K73" s="129">
        <f t="shared" si="44"/>
        <v>10365924</v>
      </c>
      <c r="L73" s="128">
        <f t="shared" si="44"/>
        <v>6456000</v>
      </c>
      <c r="M73" s="129">
        <f t="shared" si="44"/>
        <v>3158094</v>
      </c>
      <c r="N73" s="128">
        <f t="shared" si="44"/>
        <v>8248000</v>
      </c>
      <c r="O73" s="129">
        <f t="shared" si="44"/>
        <v>6338377</v>
      </c>
      <c r="P73" s="128">
        <f>$H73      +$J73      +$L73      +$N73</f>
        <v>51166000</v>
      </c>
      <c r="Q73" s="129">
        <f>$I73      +$K73      +$M73      +$O73</f>
        <v>58499864</v>
      </c>
      <c r="R73" s="68">
        <f>IF(($L73      =0),0,((($N73      -$L73      )/$L73      )*100))</f>
        <v>27.757125154894673</v>
      </c>
      <c r="S73" s="69">
        <f>IF(($M73      =0),0,((($O73      -$M73      )/$M73      )*100))</f>
        <v>100.702607332144</v>
      </c>
      <c r="T73" s="68">
        <f>IF(($E71      =0),0,(($P71      /$E71      )*100))</f>
        <v>94.094929841660999</v>
      </c>
      <c r="U73" s="70">
        <f>IF($E71   =0,0,($Q71   /$E71 )*100)</f>
        <v>107.58199974253822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54377000</v>
      </c>
      <c r="C74" s="130">
        <f>SUM(C71:C72)</f>
        <v>0</v>
      </c>
      <c r="D74" s="130"/>
      <c r="E74" s="130">
        <f>$B74      +$C74      +$D74</f>
        <v>54377000</v>
      </c>
      <c r="F74" s="131">
        <f t="shared" ref="F74:O74" si="45">SUM(F71:F72)</f>
        <v>54377000</v>
      </c>
      <c r="G74" s="132">
        <f t="shared" si="45"/>
        <v>54377000</v>
      </c>
      <c r="H74" s="131">
        <f t="shared" si="45"/>
        <v>18348000</v>
      </c>
      <c r="I74" s="132">
        <f t="shared" si="45"/>
        <v>38637469</v>
      </c>
      <c r="J74" s="131">
        <f t="shared" si="45"/>
        <v>18114000</v>
      </c>
      <c r="K74" s="132">
        <f t="shared" si="45"/>
        <v>10365924</v>
      </c>
      <c r="L74" s="131">
        <f t="shared" si="45"/>
        <v>6456000</v>
      </c>
      <c r="M74" s="132">
        <f t="shared" si="45"/>
        <v>3158094</v>
      </c>
      <c r="N74" s="131">
        <f t="shared" si="45"/>
        <v>8248000</v>
      </c>
      <c r="O74" s="132">
        <f t="shared" si="45"/>
        <v>6338377</v>
      </c>
      <c r="P74" s="131">
        <f>$H74      +$J74      +$L74      +$N74</f>
        <v>51166000</v>
      </c>
      <c r="Q74" s="132">
        <f>$I74      +$K74      +$M74      +$O74</f>
        <v>58499864</v>
      </c>
      <c r="R74" s="72">
        <f>IF(($L74      =0),0,((($N74      -$L74      )/$L74      )*100))</f>
        <v>27.757125154894673</v>
      </c>
      <c r="S74" s="73">
        <f>IF(($M74      =0),0,((($O74      -$M74      )/$M74      )*100))</f>
        <v>100.702607332144</v>
      </c>
      <c r="T74" s="72">
        <f>IF(($E71      =0),0,(($P71      /$E71      )*100))</f>
        <v>94.094929841660999</v>
      </c>
      <c r="U74" s="76">
        <f>IF($E71   =0,0,($Q71   /$E71 )*100)</f>
        <v>107.58199974253822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129984000</v>
      </c>
      <c r="C75" s="130">
        <f>SUM(C9:C16,C19:C25,C28:C31,C34,C37:C41,C44:C54,C57:C60,C63:C67,C71:C72)</f>
        <v>36939000</v>
      </c>
      <c r="D75" s="130"/>
      <c r="E75" s="130">
        <f>$B75      +$C75      +$D75</f>
        <v>166923000</v>
      </c>
      <c r="F75" s="131">
        <f t="shared" ref="F75:O75" si="46">SUM(F9:F16,F19:F25,F28:F31,F34,F37:F41,F44:F54,F57:F60,F63:F67,F71:F72)</f>
        <v>161984000</v>
      </c>
      <c r="G75" s="132">
        <f t="shared" si="46"/>
        <v>135096000</v>
      </c>
      <c r="H75" s="131">
        <f t="shared" si="46"/>
        <v>28654000</v>
      </c>
      <c r="I75" s="132">
        <f t="shared" si="46"/>
        <v>48988969</v>
      </c>
      <c r="J75" s="131">
        <f t="shared" si="46"/>
        <v>21739000</v>
      </c>
      <c r="K75" s="132">
        <f t="shared" si="46"/>
        <v>13282237</v>
      </c>
      <c r="L75" s="131">
        <f t="shared" si="46"/>
        <v>17254000</v>
      </c>
      <c r="M75" s="132">
        <f t="shared" si="46"/>
        <v>4143457</v>
      </c>
      <c r="N75" s="131">
        <f t="shared" si="46"/>
        <v>18828000</v>
      </c>
      <c r="O75" s="132">
        <f t="shared" si="46"/>
        <v>9681632</v>
      </c>
      <c r="P75" s="131">
        <f>$H75      +$J75      +$L75      +$N75</f>
        <v>86475000</v>
      </c>
      <c r="Q75" s="132">
        <f>$I75      +$K75      +$M75      +$O75</f>
        <v>76096295</v>
      </c>
      <c r="R75" s="72">
        <f>IF(($L75      =0),0,((($N75      -$L75      )/$L75      )*100))</f>
        <v>9.122522313666396</v>
      </c>
      <c r="S75" s="73">
        <f>IF(($M75      =0),0,((($O75      -$M75      )/$M75      )*100))</f>
        <v>133.66073305454842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64.010037306804051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56.327570764493395</v>
      </c>
      <c r="V75" s="131">
        <f>SUM(V9:V16,V19:V25,V28:V31,V34,V37:V41,V44:V54,V57:V60,V63:V67,V71:V72)</f>
        <v>4064000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ayfjGof0uhjMcOkRxSXQfMJrEb4goS3cI2VGj+dUH/Bx1WgNogiH1O3nQCZQfa+/RjY0sTr61Glu60PsDV++w==" saltValue="NMNDVg5FGkfUm0jx5tRy9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1082000</v>
      </c>
      <c r="I10" s="120">
        <v>1082650</v>
      </c>
      <c r="J10" s="119">
        <v>308000</v>
      </c>
      <c r="K10" s="120">
        <v>308433</v>
      </c>
      <c r="L10" s="119">
        <v>1040000</v>
      </c>
      <c r="M10" s="120">
        <v>1040366</v>
      </c>
      <c r="N10" s="119">
        <v>335000</v>
      </c>
      <c r="O10" s="120">
        <v>368550</v>
      </c>
      <c r="P10" s="119">
        <f t="shared" ref="P10:P17" si="1">$H10      +$J10      +$L10      +$N10</f>
        <v>2765000</v>
      </c>
      <c r="Q10" s="120">
        <f t="shared" ref="Q10:Q17" si="2">$I10      +$K10      +$M10      +$O10</f>
        <v>2799999</v>
      </c>
      <c r="R10" s="59">
        <f t="shared" ref="R10:R17" si="3">IF(($L10      =0),0,((($N10      -$L10      )/$L10      )*100))</f>
        <v>-67.788461538461547</v>
      </c>
      <c r="S10" s="60">
        <f t="shared" ref="S10:S17" si="4">IF(($M10      =0),0,((($O10      -$M10      )/$M10      )*100))</f>
        <v>-64.574966886653357</v>
      </c>
      <c r="T10" s="59">
        <f t="shared" ref="T10:T17" si="5">IF(($E10      =0),0,(($P10      /$E10      )*100))</f>
        <v>98.75</v>
      </c>
      <c r="U10" s="61">
        <f t="shared" ref="U10:U17" si="6">IF(($E10      =0),0,(($Q10      /$E10      )*100))</f>
        <v>99.999964285714285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4000000</v>
      </c>
      <c r="C11" s="118"/>
      <c r="D11" s="118"/>
      <c r="E11" s="118">
        <f t="shared" si="0"/>
        <v>4000000</v>
      </c>
      <c r="F11" s="119">
        <v>4000000</v>
      </c>
      <c r="G11" s="120">
        <v>4000000</v>
      </c>
      <c r="H11" s="119">
        <v>974000</v>
      </c>
      <c r="I11" s="120">
        <v>844468</v>
      </c>
      <c r="J11" s="119">
        <v>668000</v>
      </c>
      <c r="K11" s="120">
        <v>669370</v>
      </c>
      <c r="L11" s="119">
        <v>543000</v>
      </c>
      <c r="M11" s="120">
        <v>1190982</v>
      </c>
      <c r="N11" s="119">
        <v>1112000</v>
      </c>
      <c r="O11" s="120">
        <v>1295180</v>
      </c>
      <c r="P11" s="119">
        <f t="shared" si="1"/>
        <v>3297000</v>
      </c>
      <c r="Q11" s="120">
        <f t="shared" si="2"/>
        <v>4000000</v>
      </c>
      <c r="R11" s="59">
        <f t="shared" si="3"/>
        <v>104.78821362799265</v>
      </c>
      <c r="S11" s="60">
        <f t="shared" si="4"/>
        <v>8.7489147610963052</v>
      </c>
      <c r="T11" s="59">
        <f t="shared" si="5"/>
        <v>82.424999999999997</v>
      </c>
      <c r="U11" s="61">
        <f t="shared" si="6"/>
        <v>100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2600000</v>
      </c>
      <c r="C14" s="118"/>
      <c r="D14" s="118"/>
      <c r="E14" s="118">
        <f t="shared" si="0"/>
        <v>2600000</v>
      </c>
      <c r="F14" s="119">
        <v>2600000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</v>
      </c>
      <c r="C15" s="118"/>
      <c r="D15" s="118"/>
      <c r="E15" s="118">
        <f t="shared" si="0"/>
        <v>100000</v>
      </c>
      <c r="F15" s="119">
        <v>100000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9500000</v>
      </c>
      <c r="C17" s="121">
        <f>SUM(C9:C16)</f>
        <v>0</v>
      </c>
      <c r="D17" s="121"/>
      <c r="E17" s="121">
        <f t="shared" si="0"/>
        <v>9500000</v>
      </c>
      <c r="F17" s="122">
        <f t="shared" ref="F17:O17" si="7">SUM(F9:F16)</f>
        <v>9500000</v>
      </c>
      <c r="G17" s="123">
        <f t="shared" si="7"/>
        <v>6800000</v>
      </c>
      <c r="H17" s="122">
        <f t="shared" si="7"/>
        <v>2056000</v>
      </c>
      <c r="I17" s="123">
        <f t="shared" si="7"/>
        <v>1927118</v>
      </c>
      <c r="J17" s="122">
        <f t="shared" si="7"/>
        <v>976000</v>
      </c>
      <c r="K17" s="123">
        <f t="shared" si="7"/>
        <v>977803</v>
      </c>
      <c r="L17" s="122">
        <f t="shared" si="7"/>
        <v>1583000</v>
      </c>
      <c r="M17" s="123">
        <f t="shared" si="7"/>
        <v>2231348</v>
      </c>
      <c r="N17" s="122">
        <f t="shared" si="7"/>
        <v>1447000</v>
      </c>
      <c r="O17" s="123">
        <f t="shared" si="7"/>
        <v>1663730</v>
      </c>
      <c r="P17" s="122">
        <f t="shared" si="1"/>
        <v>6062000</v>
      </c>
      <c r="Q17" s="123">
        <f t="shared" si="2"/>
        <v>6799999</v>
      </c>
      <c r="R17" s="63">
        <f t="shared" si="3"/>
        <v>-8.5912823752368919</v>
      </c>
      <c r="S17" s="64">
        <f t="shared" si="4"/>
        <v>-25.438344892862968</v>
      </c>
      <c r="T17" s="63">
        <f>IF((SUM($E9:$E14))=0,0,(P17/(SUM($E9:$E14))*100))</f>
        <v>64.489361702127653</v>
      </c>
      <c r="U17" s="65">
        <f>IF((SUM($E9:$E14))=0,0,(Q17/(SUM($E9:$E14))*100))</f>
        <v>72.340414893617023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8000000</v>
      </c>
      <c r="C22" s="118"/>
      <c r="D22" s="118"/>
      <c r="E22" s="118">
        <f t="shared" si="8"/>
        <v>8000000</v>
      </c>
      <c r="F22" s="119">
        <v>8000000</v>
      </c>
      <c r="G22" s="120">
        <v>8000000</v>
      </c>
      <c r="H22" s="119"/>
      <c r="I22" s="120"/>
      <c r="J22" s="119"/>
      <c r="K22" s="120"/>
      <c r="L22" s="119">
        <v>6376000</v>
      </c>
      <c r="M22" s="120">
        <v>7703353</v>
      </c>
      <c r="N22" s="119"/>
      <c r="O22" s="120">
        <v>296647</v>
      </c>
      <c r="P22" s="119">
        <f t="shared" si="9"/>
        <v>6376000</v>
      </c>
      <c r="Q22" s="120">
        <f t="shared" si="10"/>
        <v>8000000</v>
      </c>
      <c r="R22" s="59">
        <f t="shared" si="11"/>
        <v>-100</v>
      </c>
      <c r="S22" s="60">
        <f t="shared" si="12"/>
        <v>-96.14911844231986</v>
      </c>
      <c r="T22" s="59">
        <f t="shared" si="13"/>
        <v>79.7</v>
      </c>
      <c r="U22" s="61">
        <f t="shared" si="14"/>
        <v>100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39188000</v>
      </c>
      <c r="C23" s="118">
        <v>50000000</v>
      </c>
      <c r="D23" s="118"/>
      <c r="E23" s="118">
        <f t="shared" si="8"/>
        <v>89188000</v>
      </c>
      <c r="F23" s="119">
        <v>89188000</v>
      </c>
      <c r="G23" s="120">
        <v>89188000</v>
      </c>
      <c r="H23" s="119">
        <v>3590000</v>
      </c>
      <c r="I23" s="120">
        <v>16223621</v>
      </c>
      <c r="J23" s="119"/>
      <c r="K23" s="120">
        <v>19272378</v>
      </c>
      <c r="L23" s="119">
        <v>12653000</v>
      </c>
      <c r="M23" s="120">
        <v>8205067</v>
      </c>
      <c r="N23" s="119"/>
      <c r="O23" s="120">
        <v>7208314</v>
      </c>
      <c r="P23" s="119">
        <f t="shared" si="9"/>
        <v>16243000</v>
      </c>
      <c r="Q23" s="120">
        <f t="shared" si="10"/>
        <v>50909380</v>
      </c>
      <c r="R23" s="59">
        <f t="shared" si="11"/>
        <v>-100</v>
      </c>
      <c r="S23" s="60">
        <f t="shared" si="12"/>
        <v>-12.148017804120308</v>
      </c>
      <c r="T23" s="59">
        <f t="shared" si="13"/>
        <v>18.212091312732653</v>
      </c>
      <c r="U23" s="61">
        <f t="shared" si="14"/>
        <v>57.080975019060865</v>
      </c>
      <c r="V23" s="119">
        <v>4682000</v>
      </c>
      <c r="W23" s="120">
        <v>4267000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47188000</v>
      </c>
      <c r="C26" s="121">
        <f>SUM(C19:C25)</f>
        <v>50000000</v>
      </c>
      <c r="D26" s="121"/>
      <c r="E26" s="121">
        <f t="shared" si="8"/>
        <v>97188000</v>
      </c>
      <c r="F26" s="122">
        <f t="shared" ref="F26:O26" si="15">SUM(F19:F25)</f>
        <v>97188000</v>
      </c>
      <c r="G26" s="123">
        <f t="shared" si="15"/>
        <v>97188000</v>
      </c>
      <c r="H26" s="122">
        <f t="shared" si="15"/>
        <v>3590000</v>
      </c>
      <c r="I26" s="123">
        <f t="shared" si="15"/>
        <v>16223621</v>
      </c>
      <c r="J26" s="122">
        <f t="shared" si="15"/>
        <v>0</v>
      </c>
      <c r="K26" s="123">
        <f t="shared" si="15"/>
        <v>19272378</v>
      </c>
      <c r="L26" s="122">
        <f t="shared" si="15"/>
        <v>19029000</v>
      </c>
      <c r="M26" s="123">
        <f t="shared" si="15"/>
        <v>15908420</v>
      </c>
      <c r="N26" s="122">
        <f t="shared" si="15"/>
        <v>0</v>
      </c>
      <c r="O26" s="123">
        <f t="shared" si="15"/>
        <v>7504961</v>
      </c>
      <c r="P26" s="122">
        <f t="shared" si="9"/>
        <v>22619000</v>
      </c>
      <c r="Q26" s="123">
        <f t="shared" si="10"/>
        <v>58909380</v>
      </c>
      <c r="R26" s="63">
        <f t="shared" si="11"/>
        <v>-100</v>
      </c>
      <c r="S26" s="64">
        <f t="shared" si="12"/>
        <v>-52.823969947989802</v>
      </c>
      <c r="T26" s="63">
        <f>IF(($E26-$E21-$E25)   =0,0,($P26   /($E26-$E21-$E25)   )*100)</f>
        <v>23.273449397044903</v>
      </c>
      <c r="U26" s="65">
        <f>IF(($E26-$E21-$E25)   =0,0,($Q26   /($E26-$E21-$E25)   )*100)</f>
        <v>60.613841214964815</v>
      </c>
      <c r="V26" s="122">
        <f>SUM(V19:V25)</f>
        <v>4682000</v>
      </c>
      <c r="W26" s="123">
        <f>SUM(W19:W25)</f>
        <v>4267000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2934000</v>
      </c>
      <c r="C34" s="118"/>
      <c r="D34" s="118"/>
      <c r="E34" s="118">
        <f>$B34      +$C34      +$D34</f>
        <v>2934000</v>
      </c>
      <c r="F34" s="119">
        <v>2934000</v>
      </c>
      <c r="G34" s="120">
        <v>2934000</v>
      </c>
      <c r="H34" s="119">
        <v>734000</v>
      </c>
      <c r="I34" s="120">
        <v>1678017</v>
      </c>
      <c r="J34" s="119">
        <v>1320000</v>
      </c>
      <c r="K34" s="120">
        <v>1725339</v>
      </c>
      <c r="L34" s="119"/>
      <c r="M34" s="120">
        <v>-469356</v>
      </c>
      <c r="N34" s="119"/>
      <c r="O34" s="120"/>
      <c r="P34" s="119">
        <f>$H34      +$J34      +$L34      +$N34</f>
        <v>2054000</v>
      </c>
      <c r="Q34" s="120">
        <f>$I34      +$K34      +$M34      +$O34</f>
        <v>2934000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70.006816632583508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2934000</v>
      </c>
      <c r="C35" s="121">
        <f>C34</f>
        <v>0</v>
      </c>
      <c r="D35" s="121"/>
      <c r="E35" s="121">
        <f>$B35      +$C35      +$D35</f>
        <v>2934000</v>
      </c>
      <c r="F35" s="122">
        <f t="shared" ref="F35:O35" si="17">F34</f>
        <v>2934000</v>
      </c>
      <c r="G35" s="123">
        <f t="shared" si="17"/>
        <v>2934000</v>
      </c>
      <c r="H35" s="122">
        <f t="shared" si="17"/>
        <v>734000</v>
      </c>
      <c r="I35" s="123">
        <f t="shared" si="17"/>
        <v>1678017</v>
      </c>
      <c r="J35" s="122">
        <f t="shared" si="17"/>
        <v>1320000</v>
      </c>
      <c r="K35" s="123">
        <f t="shared" si="17"/>
        <v>1725339</v>
      </c>
      <c r="L35" s="122">
        <f t="shared" si="17"/>
        <v>0</v>
      </c>
      <c r="M35" s="123">
        <f t="shared" si="17"/>
        <v>-469356</v>
      </c>
      <c r="N35" s="122">
        <f t="shared" si="17"/>
        <v>0</v>
      </c>
      <c r="O35" s="123">
        <f t="shared" si="17"/>
        <v>0</v>
      </c>
      <c r="P35" s="122">
        <f>$H35      +$J35      +$L35      +$N35</f>
        <v>2054000</v>
      </c>
      <c r="Q35" s="123">
        <f>$I35      +$K35      +$M35      +$O35</f>
        <v>2934000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70.006816632583508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4480000</v>
      </c>
      <c r="C37" s="118"/>
      <c r="D37" s="118"/>
      <c r="E37" s="118">
        <f t="shared" ref="E37:E42" si="18">$B37      +$C37      +$D37</f>
        <v>4480000</v>
      </c>
      <c r="F37" s="119">
        <v>4480000</v>
      </c>
      <c r="G37" s="120">
        <v>4480000</v>
      </c>
      <c r="H37" s="119">
        <v>1525000</v>
      </c>
      <c r="I37" s="120">
        <v>1525013</v>
      </c>
      <c r="J37" s="119">
        <v>1387000</v>
      </c>
      <c r="K37" s="120">
        <v>1713082</v>
      </c>
      <c r="L37" s="119">
        <v>613000</v>
      </c>
      <c r="M37" s="120">
        <v>1218813</v>
      </c>
      <c r="N37" s="119">
        <v>673000</v>
      </c>
      <c r="O37" s="120">
        <v>23093</v>
      </c>
      <c r="P37" s="119">
        <f t="shared" ref="P37:P42" si="19">$H37      +$J37      +$L37      +$N37</f>
        <v>4198000</v>
      </c>
      <c r="Q37" s="120">
        <f t="shared" ref="Q37:Q42" si="20">$I37      +$K37      +$M37      +$O37</f>
        <v>4480001</v>
      </c>
      <c r="R37" s="59">
        <f t="shared" ref="R37:R42" si="21">IF(($L37      =0),0,((($N37      -$L37      )/$L37      )*100))</f>
        <v>9.7879282218597066</v>
      </c>
      <c r="S37" s="60">
        <f t="shared" ref="S37:S42" si="22">IF(($M37      =0),0,((($O37      -$M37      )/$M37      )*100))</f>
        <v>-98.105287685641684</v>
      </c>
      <c r="T37" s="59">
        <f t="shared" ref="T37:T42" si="23">IF(($E37      =0),0,(($P37      /$E37      )*100))</f>
        <v>93.705357142857139</v>
      </c>
      <c r="U37" s="61">
        <f t="shared" ref="U37:U42" si="24">IF(($E37      =0),0,(($Q37      /$E37      )*100))</f>
        <v>100.00002232142857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34027000</v>
      </c>
      <c r="C38" s="118">
        <v>-996000</v>
      </c>
      <c r="D38" s="118"/>
      <c r="E38" s="118">
        <f t="shared" si="18"/>
        <v>33031000</v>
      </c>
      <c r="F38" s="119">
        <v>34027000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1217000</v>
      </c>
      <c r="K40" s="120"/>
      <c r="L40" s="119">
        <v>2260000</v>
      </c>
      <c r="M40" s="120">
        <v>3478261</v>
      </c>
      <c r="N40" s="119"/>
      <c r="O40" s="120"/>
      <c r="P40" s="119">
        <f t="shared" si="19"/>
        <v>3477000</v>
      </c>
      <c r="Q40" s="120">
        <f t="shared" si="20"/>
        <v>3478261</v>
      </c>
      <c r="R40" s="59">
        <f t="shared" si="21"/>
        <v>-100</v>
      </c>
      <c r="S40" s="60">
        <f t="shared" si="22"/>
        <v>-100</v>
      </c>
      <c r="T40" s="59">
        <f t="shared" si="23"/>
        <v>86.924999999999997</v>
      </c>
      <c r="U40" s="61">
        <f t="shared" si="24"/>
        <v>86.956524999999999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42507000</v>
      </c>
      <c r="C42" s="121">
        <f>SUM(C37:C41)</f>
        <v>-996000</v>
      </c>
      <c r="D42" s="121"/>
      <c r="E42" s="121">
        <f t="shared" si="18"/>
        <v>41511000</v>
      </c>
      <c r="F42" s="122">
        <f t="shared" ref="F42:O42" si="25">SUM(F37:F41)</f>
        <v>42507000</v>
      </c>
      <c r="G42" s="123">
        <f t="shared" si="25"/>
        <v>8480000</v>
      </c>
      <c r="H42" s="122">
        <f t="shared" si="25"/>
        <v>1525000</v>
      </c>
      <c r="I42" s="123">
        <f t="shared" si="25"/>
        <v>1525013</v>
      </c>
      <c r="J42" s="122">
        <f t="shared" si="25"/>
        <v>2604000</v>
      </c>
      <c r="K42" s="123">
        <f t="shared" si="25"/>
        <v>1713082</v>
      </c>
      <c r="L42" s="122">
        <f t="shared" si="25"/>
        <v>2873000</v>
      </c>
      <c r="M42" s="123">
        <f t="shared" si="25"/>
        <v>4697074</v>
      </c>
      <c r="N42" s="122">
        <f t="shared" si="25"/>
        <v>673000</v>
      </c>
      <c r="O42" s="123">
        <f t="shared" si="25"/>
        <v>23093</v>
      </c>
      <c r="P42" s="122">
        <f t="shared" si="19"/>
        <v>7675000</v>
      </c>
      <c r="Q42" s="123">
        <f t="shared" si="20"/>
        <v>7958262</v>
      </c>
      <c r="R42" s="63">
        <f t="shared" si="21"/>
        <v>-76.575008701705542</v>
      </c>
      <c r="S42" s="64">
        <f t="shared" si="22"/>
        <v>-99.508353498369402</v>
      </c>
      <c r="T42" s="63">
        <f>IF((+$E37+$E40) =0,0,(P42   /(+$E37+$E40) )*100)</f>
        <v>90.507075471698116</v>
      </c>
      <c r="U42" s="65">
        <f>IF((+$E37+$E40) =0,0,(Q42   /(+$E37+$E40) )*100)</f>
        <v>93.847429245283024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102129000</v>
      </c>
      <c r="C69" s="130">
        <f>SUM(C9:C16,C19:C25,C28:C31,C34,C37:C41,C44:C54,C57:C60,C63:C67)</f>
        <v>49004000</v>
      </c>
      <c r="D69" s="130"/>
      <c r="E69" s="130">
        <f t="shared" si="35"/>
        <v>151133000</v>
      </c>
      <c r="F69" s="131">
        <f t="shared" ref="F69:O69" si="43">SUM(F9:F16,F19:F25,F28:F31,F34,F37:F41,F44:F54,F57:F60,F63:F67)</f>
        <v>152129000</v>
      </c>
      <c r="G69" s="132">
        <f t="shared" si="43"/>
        <v>115402000</v>
      </c>
      <c r="H69" s="131">
        <f t="shared" si="43"/>
        <v>7905000</v>
      </c>
      <c r="I69" s="132">
        <f t="shared" si="43"/>
        <v>21353769</v>
      </c>
      <c r="J69" s="131">
        <f t="shared" si="43"/>
        <v>4900000</v>
      </c>
      <c r="K69" s="132">
        <f t="shared" si="43"/>
        <v>23688602</v>
      </c>
      <c r="L69" s="131">
        <f t="shared" si="43"/>
        <v>23485000</v>
      </c>
      <c r="M69" s="132">
        <f t="shared" si="43"/>
        <v>22367486</v>
      </c>
      <c r="N69" s="131">
        <f t="shared" si="43"/>
        <v>2120000</v>
      </c>
      <c r="O69" s="132">
        <f t="shared" si="43"/>
        <v>9191784</v>
      </c>
      <c r="P69" s="131">
        <f t="shared" si="36"/>
        <v>38410000</v>
      </c>
      <c r="Q69" s="132">
        <f t="shared" si="37"/>
        <v>76601641</v>
      </c>
      <c r="R69" s="72">
        <f t="shared" si="38"/>
        <v>-90.972961464764751</v>
      </c>
      <c r="S69" s="73">
        <f t="shared" si="39"/>
        <v>-58.905600745653764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32.550295757699018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64.915544651785567</v>
      </c>
      <c r="V69" s="131">
        <f>SUM(V9:V16,V19:V25,V28:V31,V34,V37:V41,V44:V54,V57:V60,V63:V67)</f>
        <v>4682000</v>
      </c>
      <c r="W69" s="132">
        <f>SUM(W9:W16,W19:W25,W28:W31,W34,W37:W41,W44:W54,W57:W60,W63:W67)</f>
        <v>4267000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107297000</v>
      </c>
      <c r="C71" s="118"/>
      <c r="D71" s="118"/>
      <c r="E71" s="118">
        <f>$B71      +$C71      +$D71</f>
        <v>107297000</v>
      </c>
      <c r="F71" s="119">
        <v>107297000</v>
      </c>
      <c r="G71" s="120">
        <v>107297000</v>
      </c>
      <c r="H71" s="119">
        <v>36060000</v>
      </c>
      <c r="I71" s="120">
        <v>43299348</v>
      </c>
      <c r="J71" s="119">
        <v>24781000</v>
      </c>
      <c r="K71" s="120">
        <v>24072878</v>
      </c>
      <c r="L71" s="119">
        <v>12431000</v>
      </c>
      <c r="M71" s="120">
        <v>9123220</v>
      </c>
      <c r="N71" s="119">
        <v>33971000</v>
      </c>
      <c r="O71" s="120">
        <v>30801554</v>
      </c>
      <c r="P71" s="119">
        <f>$H71      +$J71      +$L71      +$N71</f>
        <v>107243000</v>
      </c>
      <c r="Q71" s="120">
        <f>$I71      +$K71      +$M71      +$O71</f>
        <v>107297000</v>
      </c>
      <c r="R71" s="59">
        <f>IF(($L71      =0),0,((($N71      -$L71      )/$L71      )*100))</f>
        <v>173.27648620384522</v>
      </c>
      <c r="S71" s="60">
        <f>IF(($M71      =0),0,((($O71      -$M71      )/$M71      )*100))</f>
        <v>237.61713517814985</v>
      </c>
      <c r="T71" s="59">
        <f>IF(($E71      =0),0,(($P71      /$E71      )*100))</f>
        <v>99.949672404633873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107297000</v>
      </c>
      <c r="C73" s="127">
        <f>SUM(C71:C72)</f>
        <v>0</v>
      </c>
      <c r="D73" s="127"/>
      <c r="E73" s="127">
        <f>$B73      +$C73      +$D73</f>
        <v>107297000</v>
      </c>
      <c r="F73" s="128">
        <f t="shared" ref="F73:O73" si="44">SUM(F71:F72)</f>
        <v>107297000</v>
      </c>
      <c r="G73" s="129">
        <f t="shared" si="44"/>
        <v>107297000</v>
      </c>
      <c r="H73" s="128">
        <f t="shared" si="44"/>
        <v>36060000</v>
      </c>
      <c r="I73" s="129">
        <f t="shared" si="44"/>
        <v>43299348</v>
      </c>
      <c r="J73" s="128">
        <f t="shared" si="44"/>
        <v>24781000</v>
      </c>
      <c r="K73" s="129">
        <f t="shared" si="44"/>
        <v>24072878</v>
      </c>
      <c r="L73" s="128">
        <f t="shared" si="44"/>
        <v>12431000</v>
      </c>
      <c r="M73" s="129">
        <f t="shared" si="44"/>
        <v>9123220</v>
      </c>
      <c r="N73" s="128">
        <f t="shared" si="44"/>
        <v>33971000</v>
      </c>
      <c r="O73" s="129">
        <f t="shared" si="44"/>
        <v>30801554</v>
      </c>
      <c r="P73" s="128">
        <f>$H73      +$J73      +$L73      +$N73</f>
        <v>107243000</v>
      </c>
      <c r="Q73" s="129">
        <f>$I73      +$K73      +$M73      +$O73</f>
        <v>107297000</v>
      </c>
      <c r="R73" s="68">
        <f>IF(($L73      =0),0,((($N73      -$L73      )/$L73      )*100))</f>
        <v>173.27648620384522</v>
      </c>
      <c r="S73" s="69">
        <f>IF(($M73      =0),0,((($O73      -$M73      )/$M73      )*100))</f>
        <v>237.61713517814985</v>
      </c>
      <c r="T73" s="68">
        <f>IF(($E71      =0),0,(($P71      /$E71      )*100))</f>
        <v>99.949672404633873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107297000</v>
      </c>
      <c r="C74" s="130">
        <f>SUM(C71:C72)</f>
        <v>0</v>
      </c>
      <c r="D74" s="130"/>
      <c r="E74" s="130">
        <f>$B74      +$C74      +$D74</f>
        <v>107297000</v>
      </c>
      <c r="F74" s="131">
        <f t="shared" ref="F74:O74" si="45">SUM(F71:F72)</f>
        <v>107297000</v>
      </c>
      <c r="G74" s="132">
        <f t="shared" si="45"/>
        <v>107297000</v>
      </c>
      <c r="H74" s="131">
        <f t="shared" si="45"/>
        <v>36060000</v>
      </c>
      <c r="I74" s="132">
        <f t="shared" si="45"/>
        <v>43299348</v>
      </c>
      <c r="J74" s="131">
        <f t="shared" si="45"/>
        <v>24781000</v>
      </c>
      <c r="K74" s="132">
        <f t="shared" si="45"/>
        <v>24072878</v>
      </c>
      <c r="L74" s="131">
        <f t="shared" si="45"/>
        <v>12431000</v>
      </c>
      <c r="M74" s="132">
        <f t="shared" si="45"/>
        <v>9123220</v>
      </c>
      <c r="N74" s="131">
        <f t="shared" si="45"/>
        <v>33971000</v>
      </c>
      <c r="O74" s="132">
        <f t="shared" si="45"/>
        <v>30801554</v>
      </c>
      <c r="P74" s="131">
        <f>$H74      +$J74      +$L74      +$N74</f>
        <v>107243000</v>
      </c>
      <c r="Q74" s="132">
        <f>$I74      +$K74      +$M74      +$O74</f>
        <v>107297000</v>
      </c>
      <c r="R74" s="72">
        <f>IF(($L74      =0),0,((($N74      -$L74      )/$L74      )*100))</f>
        <v>173.27648620384522</v>
      </c>
      <c r="S74" s="73">
        <f>IF(($M74      =0),0,((($O74      -$M74      )/$M74      )*100))</f>
        <v>237.61713517814985</v>
      </c>
      <c r="T74" s="72">
        <f>IF(($E71      =0),0,(($P71      /$E71      )*100))</f>
        <v>99.949672404633873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209426000</v>
      </c>
      <c r="C75" s="130">
        <f>SUM(C9:C16,C19:C25,C28:C31,C34,C37:C41,C44:C54,C57:C60,C63:C67,C71:C72)</f>
        <v>49004000</v>
      </c>
      <c r="D75" s="130"/>
      <c r="E75" s="130">
        <f>$B75      +$C75      +$D75</f>
        <v>258430000</v>
      </c>
      <c r="F75" s="131">
        <f t="shared" ref="F75:O75" si="46">SUM(F9:F16,F19:F25,F28:F31,F34,F37:F41,F44:F54,F57:F60,F63:F67,F71:F72)</f>
        <v>259426000</v>
      </c>
      <c r="G75" s="132">
        <f t="shared" si="46"/>
        <v>222699000</v>
      </c>
      <c r="H75" s="131">
        <f t="shared" si="46"/>
        <v>43965000</v>
      </c>
      <c r="I75" s="132">
        <f t="shared" si="46"/>
        <v>64653117</v>
      </c>
      <c r="J75" s="131">
        <f t="shared" si="46"/>
        <v>29681000</v>
      </c>
      <c r="K75" s="132">
        <f t="shared" si="46"/>
        <v>47761480</v>
      </c>
      <c r="L75" s="131">
        <f t="shared" si="46"/>
        <v>35916000</v>
      </c>
      <c r="M75" s="132">
        <f t="shared" si="46"/>
        <v>31490706</v>
      </c>
      <c r="N75" s="131">
        <f t="shared" si="46"/>
        <v>36091000</v>
      </c>
      <c r="O75" s="132">
        <f t="shared" si="46"/>
        <v>39993338</v>
      </c>
      <c r="P75" s="131">
        <f>$H75      +$J75      +$L75      +$N75</f>
        <v>145653000</v>
      </c>
      <c r="Q75" s="132">
        <f>$I75      +$K75      +$M75      +$O75</f>
        <v>183898641</v>
      </c>
      <c r="R75" s="72">
        <f>IF(($L75      =0),0,((($N75      -$L75      )/$L75      )*100))</f>
        <v>0.48724802316516314</v>
      </c>
      <c r="S75" s="73">
        <f>IF(($M75      =0),0,((($O75      -$M75      )/$M75      )*100))</f>
        <v>27.000448957860772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64.648755653598116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81.62425976147253</v>
      </c>
      <c r="V75" s="131">
        <f>SUM(V9:V16,V19:V25,V28:V31,V34,V37:V41,V44:V54,V57:V60,V63:V67,V71:V72)</f>
        <v>4682000</v>
      </c>
      <c r="W75" s="132">
        <f>SUM(W9:W16,W19:W25,W28:W31,W34,W37:W41,W44:W54,W57:W60,W63:W67,W71:W72)</f>
        <v>4267000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Z1BwB3+fBmowvnVmzgBSvT76RN/3jjQcTDbklQQ/oDRgIZ59ax5McJ9whhGzXYYVbgxrXxMVARFhVMwtD7c5gQ==" saltValue="IwM9UZ1MfXe9LJ3NmptIT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416000</v>
      </c>
      <c r="I10" s="120"/>
      <c r="J10" s="119">
        <v>300000</v>
      </c>
      <c r="K10" s="120"/>
      <c r="L10" s="119">
        <v>136000</v>
      </c>
      <c r="M10" s="120"/>
      <c r="N10" s="119">
        <v>1148000</v>
      </c>
      <c r="O10" s="120"/>
      <c r="P10" s="119">
        <f t="shared" ref="P10:P17" si="1">$H10      +$J10      +$L10      +$N10</f>
        <v>2000000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744.11764705882354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416000</v>
      </c>
      <c r="I17" s="123">
        <f t="shared" si="7"/>
        <v>0</v>
      </c>
      <c r="J17" s="122">
        <f t="shared" si="7"/>
        <v>300000</v>
      </c>
      <c r="K17" s="123">
        <f t="shared" si="7"/>
        <v>0</v>
      </c>
      <c r="L17" s="122">
        <f t="shared" si="7"/>
        <v>136000</v>
      </c>
      <c r="M17" s="123">
        <f t="shared" si="7"/>
        <v>0</v>
      </c>
      <c r="N17" s="122">
        <f t="shared" si="7"/>
        <v>1148000</v>
      </c>
      <c r="O17" s="123">
        <f t="shared" si="7"/>
        <v>0</v>
      </c>
      <c r="P17" s="122">
        <f t="shared" si="1"/>
        <v>2000000</v>
      </c>
      <c r="Q17" s="123">
        <f t="shared" si="2"/>
        <v>0</v>
      </c>
      <c r="R17" s="63">
        <f t="shared" si="3"/>
        <v>744.11764705882354</v>
      </c>
      <c r="S17" s="64">
        <f t="shared" si="4"/>
        <v>0</v>
      </c>
      <c r="T17" s="63">
        <f>IF((SUM($E9:$E14))=0,0,(P17/(SUM($E9:$E14))*100))</f>
        <v>100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30000000</v>
      </c>
      <c r="C22" s="118"/>
      <c r="D22" s="118"/>
      <c r="E22" s="118">
        <f t="shared" si="8"/>
        <v>30000000</v>
      </c>
      <c r="F22" s="119">
        <v>30000000</v>
      </c>
      <c r="G22" s="120">
        <v>30000000</v>
      </c>
      <c r="H22" s="119"/>
      <c r="I22" s="120"/>
      <c r="J22" s="119"/>
      <c r="K22" s="120"/>
      <c r="L22" s="119">
        <v>7985000</v>
      </c>
      <c r="M22" s="120"/>
      <c r="N22" s="119">
        <v>5206000</v>
      </c>
      <c r="O22" s="120"/>
      <c r="P22" s="119">
        <f t="shared" si="9"/>
        <v>13191000</v>
      </c>
      <c r="Q22" s="120">
        <f t="shared" si="10"/>
        <v>0</v>
      </c>
      <c r="R22" s="59">
        <f t="shared" si="11"/>
        <v>-34.802755165936127</v>
      </c>
      <c r="S22" s="60">
        <f t="shared" si="12"/>
        <v>0</v>
      </c>
      <c r="T22" s="59">
        <f t="shared" si="13"/>
        <v>43.97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45000000</v>
      </c>
      <c r="D23" s="118"/>
      <c r="E23" s="118">
        <f t="shared" si="8"/>
        <v>45000000</v>
      </c>
      <c r="F23" s="119">
        <v>45000000</v>
      </c>
      <c r="G23" s="120">
        <v>45000000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30000000</v>
      </c>
      <c r="C26" s="121">
        <f>SUM(C19:C25)</f>
        <v>45000000</v>
      </c>
      <c r="D26" s="121"/>
      <c r="E26" s="121">
        <f t="shared" si="8"/>
        <v>75000000</v>
      </c>
      <c r="F26" s="122">
        <f t="shared" ref="F26:O26" si="15">SUM(F19:F25)</f>
        <v>75000000</v>
      </c>
      <c r="G26" s="123">
        <f t="shared" si="15"/>
        <v>75000000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7985000</v>
      </c>
      <c r="M26" s="123">
        <f t="shared" si="15"/>
        <v>0</v>
      </c>
      <c r="N26" s="122">
        <f t="shared" si="15"/>
        <v>5206000</v>
      </c>
      <c r="O26" s="123">
        <f t="shared" si="15"/>
        <v>0</v>
      </c>
      <c r="P26" s="122">
        <f t="shared" si="9"/>
        <v>13191000</v>
      </c>
      <c r="Q26" s="123">
        <f t="shared" si="10"/>
        <v>0</v>
      </c>
      <c r="R26" s="63">
        <f t="shared" si="11"/>
        <v>-34.802755165936127</v>
      </c>
      <c r="S26" s="64">
        <f t="shared" si="12"/>
        <v>0</v>
      </c>
      <c r="T26" s="63">
        <f>IF(($E26-$E21-$E25)   =0,0,($P26   /($E26-$E21-$E25)   )*100)</f>
        <v>17.588000000000001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3444000</v>
      </c>
      <c r="C31" s="118"/>
      <c r="D31" s="118"/>
      <c r="E31" s="118">
        <f>$B31      +$C31      +$D31</f>
        <v>3444000</v>
      </c>
      <c r="F31" s="119">
        <v>3444000</v>
      </c>
      <c r="G31" s="120">
        <v>3444000</v>
      </c>
      <c r="H31" s="119"/>
      <c r="I31" s="120"/>
      <c r="J31" s="119">
        <v>849000</v>
      </c>
      <c r="K31" s="120"/>
      <c r="L31" s="119">
        <v>1918000</v>
      </c>
      <c r="M31" s="120"/>
      <c r="N31" s="119"/>
      <c r="O31" s="120"/>
      <c r="P31" s="119">
        <f>$H31      +$J31      +$L31      +$N31</f>
        <v>2767000</v>
      </c>
      <c r="Q31" s="120">
        <f>$I31      +$K31      +$M31      +$O31</f>
        <v>0</v>
      </c>
      <c r="R31" s="59">
        <f>IF(($L31      =0),0,((($N31      -$L31      )/$L31      )*100))</f>
        <v>-100</v>
      </c>
      <c r="S31" s="60">
        <f>IF(($M31      =0),0,((($O31      -$M31      )/$M31      )*100))</f>
        <v>0</v>
      </c>
      <c r="T31" s="59">
        <f>IF(($E31      =0),0,(($P31      /$E31      )*100))</f>
        <v>80.342624854819974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3444000</v>
      </c>
      <c r="C32" s="121">
        <f>SUM(C28:C31)</f>
        <v>0</v>
      </c>
      <c r="D32" s="121"/>
      <c r="E32" s="121">
        <f>$B32      +$C32      +$D32</f>
        <v>3444000</v>
      </c>
      <c r="F32" s="122">
        <f t="shared" ref="F32:O32" si="16">SUM(F28:F31)</f>
        <v>3444000</v>
      </c>
      <c r="G32" s="123">
        <f t="shared" si="16"/>
        <v>3444000</v>
      </c>
      <c r="H32" s="122">
        <f t="shared" si="16"/>
        <v>0</v>
      </c>
      <c r="I32" s="123">
        <f t="shared" si="16"/>
        <v>0</v>
      </c>
      <c r="J32" s="122">
        <f t="shared" si="16"/>
        <v>849000</v>
      </c>
      <c r="K32" s="123">
        <f t="shared" si="16"/>
        <v>0</v>
      </c>
      <c r="L32" s="122">
        <f t="shared" si="16"/>
        <v>1918000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2767000</v>
      </c>
      <c r="Q32" s="123">
        <f>$I32      +$K32      +$M32      +$O32</f>
        <v>0</v>
      </c>
      <c r="R32" s="63">
        <f>IF(($L32      =0),0,((($N32      -$L32      )/$L32      )*100))</f>
        <v>-100</v>
      </c>
      <c r="S32" s="64">
        <f>IF(($M32      =0),0,((($O32      -$M32      )/$M32      )*100))</f>
        <v>0</v>
      </c>
      <c r="T32" s="63">
        <f>IF($E32   =0,0,($P32   /$E32   )*100)</f>
        <v>80.342624854819974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3628000</v>
      </c>
      <c r="C34" s="118"/>
      <c r="D34" s="118"/>
      <c r="E34" s="118">
        <f>$B34      +$C34      +$D34</f>
        <v>3628000</v>
      </c>
      <c r="F34" s="119">
        <v>3628000</v>
      </c>
      <c r="G34" s="120">
        <v>3628000</v>
      </c>
      <c r="H34" s="119">
        <v>907000</v>
      </c>
      <c r="I34" s="120"/>
      <c r="J34" s="119">
        <v>1356000</v>
      </c>
      <c r="K34" s="120"/>
      <c r="L34" s="119">
        <v>940000</v>
      </c>
      <c r="M34" s="120"/>
      <c r="N34" s="119"/>
      <c r="O34" s="120"/>
      <c r="P34" s="119">
        <f>$H34      +$J34      +$L34      +$N34</f>
        <v>3203000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88.285556780595371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3628000</v>
      </c>
      <c r="C35" s="121">
        <f>C34</f>
        <v>0</v>
      </c>
      <c r="D35" s="121"/>
      <c r="E35" s="121">
        <f>$B35      +$C35      +$D35</f>
        <v>3628000</v>
      </c>
      <c r="F35" s="122">
        <f t="shared" ref="F35:O35" si="17">F34</f>
        <v>3628000</v>
      </c>
      <c r="G35" s="123">
        <f t="shared" si="17"/>
        <v>3628000</v>
      </c>
      <c r="H35" s="122">
        <f t="shared" si="17"/>
        <v>907000</v>
      </c>
      <c r="I35" s="123">
        <f t="shared" si="17"/>
        <v>0</v>
      </c>
      <c r="J35" s="122">
        <f t="shared" si="17"/>
        <v>1356000</v>
      </c>
      <c r="K35" s="123">
        <f t="shared" si="17"/>
        <v>0</v>
      </c>
      <c r="L35" s="122">
        <f t="shared" si="17"/>
        <v>940000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3203000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88.285556780595371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250000000</v>
      </c>
      <c r="C45" s="118"/>
      <c r="D45" s="118"/>
      <c r="E45" s="118">
        <f t="shared" si="26"/>
        <v>250000000</v>
      </c>
      <c r="F45" s="119">
        <v>250000000</v>
      </c>
      <c r="G45" s="120">
        <v>224425000</v>
      </c>
      <c r="H45" s="119">
        <v>52262000</v>
      </c>
      <c r="I45" s="120"/>
      <c r="J45" s="119">
        <v>55619000</v>
      </c>
      <c r="K45" s="120"/>
      <c r="L45" s="119">
        <v>18805000</v>
      </c>
      <c r="M45" s="120"/>
      <c r="N45" s="119">
        <v>13463000</v>
      </c>
      <c r="O45" s="120"/>
      <c r="P45" s="119">
        <f t="shared" si="27"/>
        <v>140149000</v>
      </c>
      <c r="Q45" s="120">
        <f t="shared" si="28"/>
        <v>0</v>
      </c>
      <c r="R45" s="59">
        <f t="shared" si="29"/>
        <v>-28.407338473810157</v>
      </c>
      <c r="S45" s="60">
        <f t="shared" si="30"/>
        <v>0</v>
      </c>
      <c r="T45" s="59">
        <f t="shared" si="31"/>
        <v>56.059599999999996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95000000</v>
      </c>
      <c r="C53" s="118"/>
      <c r="D53" s="118"/>
      <c r="E53" s="118">
        <f t="shared" si="26"/>
        <v>95000000</v>
      </c>
      <c r="F53" s="119">
        <v>95000000</v>
      </c>
      <c r="G53" s="120">
        <v>95000000</v>
      </c>
      <c r="H53" s="119">
        <v>5068000</v>
      </c>
      <c r="I53" s="120"/>
      <c r="J53" s="119">
        <v>50386000</v>
      </c>
      <c r="K53" s="120"/>
      <c r="L53" s="119"/>
      <c r="M53" s="120"/>
      <c r="N53" s="119">
        <v>18772000</v>
      </c>
      <c r="O53" s="120"/>
      <c r="P53" s="119">
        <f t="shared" si="27"/>
        <v>74226000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78.132631578947368</v>
      </c>
      <c r="U53" s="61">
        <f t="shared" si="32"/>
        <v>0</v>
      </c>
      <c r="V53" s="119">
        <v>5479000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345000000</v>
      </c>
      <c r="C55" s="121">
        <f>SUM(C44:C54)</f>
        <v>0</v>
      </c>
      <c r="D55" s="121"/>
      <c r="E55" s="121">
        <f t="shared" si="26"/>
        <v>345000000</v>
      </c>
      <c r="F55" s="122">
        <f t="shared" ref="F55:O55" si="33">SUM(F44:F54)</f>
        <v>345000000</v>
      </c>
      <c r="G55" s="123">
        <f t="shared" si="33"/>
        <v>319425000</v>
      </c>
      <c r="H55" s="122">
        <f t="shared" si="33"/>
        <v>57330000</v>
      </c>
      <c r="I55" s="123">
        <f t="shared" si="33"/>
        <v>0</v>
      </c>
      <c r="J55" s="122">
        <f t="shared" si="33"/>
        <v>106005000</v>
      </c>
      <c r="K55" s="123">
        <f t="shared" si="33"/>
        <v>0</v>
      </c>
      <c r="L55" s="122">
        <f t="shared" si="33"/>
        <v>18805000</v>
      </c>
      <c r="M55" s="123">
        <f t="shared" si="33"/>
        <v>0</v>
      </c>
      <c r="N55" s="122">
        <f t="shared" si="33"/>
        <v>32235000</v>
      </c>
      <c r="O55" s="123">
        <f t="shared" si="33"/>
        <v>0</v>
      </c>
      <c r="P55" s="122">
        <f t="shared" si="27"/>
        <v>214375000</v>
      </c>
      <c r="Q55" s="123">
        <f t="shared" si="28"/>
        <v>0</v>
      </c>
      <c r="R55" s="63">
        <f t="shared" si="29"/>
        <v>71.417176282903483</v>
      </c>
      <c r="S55" s="64">
        <f t="shared" si="30"/>
        <v>0</v>
      </c>
      <c r="T55" s="63">
        <f>IF((+$E45+$E47+$E49+$E50+$E53) =0,0,(P55   /(+$E45+$E47+$E49+$E50+$E53) )*100)</f>
        <v>62.137681159420289</v>
      </c>
      <c r="U55" s="65">
        <f>IF((+$E45+$E47+$E49+$E50+$E53) =0,0,(Q55   /(+$E45+$E47+$E49+$E50+$E53) )*100)</f>
        <v>0</v>
      </c>
      <c r="V55" s="122">
        <f>SUM(V44:V54)</f>
        <v>5479000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384072000</v>
      </c>
      <c r="C69" s="130">
        <f>SUM(C9:C16,C19:C25,C28:C31,C34,C37:C41,C44:C54,C57:C60,C63:C67)</f>
        <v>45000000</v>
      </c>
      <c r="D69" s="130"/>
      <c r="E69" s="130">
        <f t="shared" si="35"/>
        <v>429072000</v>
      </c>
      <c r="F69" s="131">
        <f t="shared" ref="F69:O69" si="43">SUM(F9:F16,F19:F25,F28:F31,F34,F37:F41,F44:F54,F57:F60,F63:F67)</f>
        <v>429072000</v>
      </c>
      <c r="G69" s="132">
        <f t="shared" si="43"/>
        <v>403497000</v>
      </c>
      <c r="H69" s="131">
        <f t="shared" si="43"/>
        <v>58653000</v>
      </c>
      <c r="I69" s="132">
        <f t="shared" si="43"/>
        <v>0</v>
      </c>
      <c r="J69" s="131">
        <f t="shared" si="43"/>
        <v>108510000</v>
      </c>
      <c r="K69" s="132">
        <f t="shared" si="43"/>
        <v>0</v>
      </c>
      <c r="L69" s="131">
        <f t="shared" si="43"/>
        <v>29784000</v>
      </c>
      <c r="M69" s="132">
        <f t="shared" si="43"/>
        <v>0</v>
      </c>
      <c r="N69" s="131">
        <f t="shared" si="43"/>
        <v>38589000</v>
      </c>
      <c r="O69" s="132">
        <f t="shared" si="43"/>
        <v>0</v>
      </c>
      <c r="P69" s="131">
        <f t="shared" si="36"/>
        <v>235536000</v>
      </c>
      <c r="Q69" s="132">
        <f t="shared" si="37"/>
        <v>0</v>
      </c>
      <c r="R69" s="72">
        <f t="shared" si="38"/>
        <v>29.562852538275585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54.894283476898984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>
        <f>SUM(V9:V16,V19:V25,V28:V31,V34,V37:V41,V44:V54,V57:V60,V63:V67)</f>
        <v>5479000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754481000</v>
      </c>
      <c r="C71" s="118"/>
      <c r="D71" s="118"/>
      <c r="E71" s="118">
        <f>$B71      +$C71      +$D71</f>
        <v>754481000</v>
      </c>
      <c r="F71" s="119">
        <v>754481000</v>
      </c>
      <c r="G71" s="120">
        <v>754481000</v>
      </c>
      <c r="H71" s="119">
        <v>148316000</v>
      </c>
      <c r="I71" s="120"/>
      <c r="J71" s="119">
        <v>226292000</v>
      </c>
      <c r="K71" s="120"/>
      <c r="L71" s="119">
        <v>70786000</v>
      </c>
      <c r="M71" s="120"/>
      <c r="N71" s="119">
        <v>308850000</v>
      </c>
      <c r="O71" s="120"/>
      <c r="P71" s="119">
        <f>$H71      +$J71      +$L71      +$N71</f>
        <v>754244000</v>
      </c>
      <c r="Q71" s="120">
        <f>$I71      +$K71      +$M71      +$O71</f>
        <v>0</v>
      </c>
      <c r="R71" s="59">
        <f>IF(($L71      =0),0,((($N71      -$L71      )/$L71      )*100))</f>
        <v>336.31509055462942</v>
      </c>
      <c r="S71" s="60">
        <f>IF(($M71      =0),0,((($O71      -$M71      )/$M71      )*100))</f>
        <v>0</v>
      </c>
      <c r="T71" s="59">
        <f>IF(($E71      =0),0,(($P71      /$E71      )*100))</f>
        <v>99.968587678152261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754481000</v>
      </c>
      <c r="C73" s="127">
        <f>SUM(C71:C72)</f>
        <v>0</v>
      </c>
      <c r="D73" s="127"/>
      <c r="E73" s="127">
        <f>$B73      +$C73      +$D73</f>
        <v>754481000</v>
      </c>
      <c r="F73" s="128">
        <f t="shared" ref="F73:O73" si="44">SUM(F71:F72)</f>
        <v>754481000</v>
      </c>
      <c r="G73" s="129">
        <f t="shared" si="44"/>
        <v>754481000</v>
      </c>
      <c r="H73" s="128">
        <f t="shared" si="44"/>
        <v>148316000</v>
      </c>
      <c r="I73" s="129">
        <f t="shared" si="44"/>
        <v>0</v>
      </c>
      <c r="J73" s="128">
        <f t="shared" si="44"/>
        <v>226292000</v>
      </c>
      <c r="K73" s="129">
        <f t="shared" si="44"/>
        <v>0</v>
      </c>
      <c r="L73" s="128">
        <f t="shared" si="44"/>
        <v>70786000</v>
      </c>
      <c r="M73" s="129">
        <f t="shared" si="44"/>
        <v>0</v>
      </c>
      <c r="N73" s="128">
        <f t="shared" si="44"/>
        <v>308850000</v>
      </c>
      <c r="O73" s="129">
        <f t="shared" si="44"/>
        <v>0</v>
      </c>
      <c r="P73" s="128">
        <f>$H73      +$J73      +$L73      +$N73</f>
        <v>754244000</v>
      </c>
      <c r="Q73" s="129">
        <f>$I73      +$K73      +$M73      +$O73</f>
        <v>0</v>
      </c>
      <c r="R73" s="68">
        <f>IF(($L73      =0),0,((($N73      -$L73      )/$L73      )*100))</f>
        <v>336.31509055462942</v>
      </c>
      <c r="S73" s="69">
        <f>IF(($M73      =0),0,((($O73      -$M73      )/$M73      )*100))</f>
        <v>0</v>
      </c>
      <c r="T73" s="68">
        <f>IF(($E71      =0),0,(($P71      /$E71      )*100))</f>
        <v>99.968587678152261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754481000</v>
      </c>
      <c r="C74" s="130">
        <f>SUM(C71:C72)</f>
        <v>0</v>
      </c>
      <c r="D74" s="130"/>
      <c r="E74" s="130">
        <f>$B74      +$C74      +$D74</f>
        <v>754481000</v>
      </c>
      <c r="F74" s="131">
        <f t="shared" ref="F74:O74" si="45">SUM(F71:F72)</f>
        <v>754481000</v>
      </c>
      <c r="G74" s="132">
        <f t="shared" si="45"/>
        <v>754481000</v>
      </c>
      <c r="H74" s="131">
        <f t="shared" si="45"/>
        <v>148316000</v>
      </c>
      <c r="I74" s="132">
        <f t="shared" si="45"/>
        <v>0</v>
      </c>
      <c r="J74" s="131">
        <f t="shared" si="45"/>
        <v>226292000</v>
      </c>
      <c r="K74" s="132">
        <f t="shared" si="45"/>
        <v>0</v>
      </c>
      <c r="L74" s="131">
        <f t="shared" si="45"/>
        <v>70786000</v>
      </c>
      <c r="M74" s="132">
        <f t="shared" si="45"/>
        <v>0</v>
      </c>
      <c r="N74" s="131">
        <f t="shared" si="45"/>
        <v>308850000</v>
      </c>
      <c r="O74" s="132">
        <f t="shared" si="45"/>
        <v>0</v>
      </c>
      <c r="P74" s="131">
        <f>$H74      +$J74      +$L74      +$N74</f>
        <v>754244000</v>
      </c>
      <c r="Q74" s="132">
        <f>$I74      +$K74      +$M74      +$O74</f>
        <v>0</v>
      </c>
      <c r="R74" s="72">
        <f>IF(($L74      =0),0,((($N74      -$L74      )/$L74      )*100))</f>
        <v>336.31509055462942</v>
      </c>
      <c r="S74" s="73">
        <f>IF(($M74      =0),0,((($O74      -$M74      )/$M74      )*100))</f>
        <v>0</v>
      </c>
      <c r="T74" s="72">
        <f>IF(($E71      =0),0,(($P71      /$E71      )*100))</f>
        <v>99.968587678152261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1138553000</v>
      </c>
      <c r="C75" s="130">
        <f>SUM(C9:C16,C19:C25,C28:C31,C34,C37:C41,C44:C54,C57:C60,C63:C67,C71:C72)</f>
        <v>45000000</v>
      </c>
      <c r="D75" s="130"/>
      <c r="E75" s="130">
        <f>$B75      +$C75      +$D75</f>
        <v>1183553000</v>
      </c>
      <c r="F75" s="131">
        <f t="shared" ref="F75:O75" si="46">SUM(F9:F16,F19:F25,F28:F31,F34,F37:F41,F44:F54,F57:F60,F63:F67,F71:F72)</f>
        <v>1183553000</v>
      </c>
      <c r="G75" s="132">
        <f t="shared" si="46"/>
        <v>1157978000</v>
      </c>
      <c r="H75" s="131">
        <f t="shared" si="46"/>
        <v>206969000</v>
      </c>
      <c r="I75" s="132">
        <f t="shared" si="46"/>
        <v>0</v>
      </c>
      <c r="J75" s="131">
        <f t="shared" si="46"/>
        <v>334802000</v>
      </c>
      <c r="K75" s="132">
        <f t="shared" si="46"/>
        <v>0</v>
      </c>
      <c r="L75" s="131">
        <f t="shared" si="46"/>
        <v>100570000</v>
      </c>
      <c r="M75" s="132">
        <f t="shared" si="46"/>
        <v>0</v>
      </c>
      <c r="N75" s="131">
        <f t="shared" si="46"/>
        <v>347439000</v>
      </c>
      <c r="O75" s="132">
        <f t="shared" si="46"/>
        <v>0</v>
      </c>
      <c r="P75" s="131">
        <f>$H75      +$J75      +$L75      +$N75</f>
        <v>989780000</v>
      </c>
      <c r="Q75" s="132">
        <f>$I75      +$K75      +$M75      +$O75</f>
        <v>0</v>
      </c>
      <c r="R75" s="72">
        <f>IF(($L75      =0),0,((($N75      -$L75      )/$L75      )*100))</f>
        <v>245.46982201451723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83.627856124736283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>
        <f>SUM(V9:V16,V19:V25,V28:V31,V34,V37:V41,V44:V54,V57:V60,V63:V67,V71:V72)</f>
        <v>5479000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P/XZMeYCnUNeN+fvE5vzt5OWkBI72+UleKFDaiQBim5O3V+zjH4H14aVXfeOozanNXZgZS5FKQFglKWoKEVCsw==" saltValue="Yi6v/2o6IWOGxReQVF9XZ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140000</v>
      </c>
      <c r="I10" s="120">
        <v>267624</v>
      </c>
      <c r="J10" s="119">
        <v>320000</v>
      </c>
      <c r="K10" s="120">
        <v>352578</v>
      </c>
      <c r="L10" s="119">
        <v>151000</v>
      </c>
      <c r="M10" s="120">
        <v>151710</v>
      </c>
      <c r="N10" s="119">
        <v>1084000</v>
      </c>
      <c r="O10" s="120">
        <v>659863</v>
      </c>
      <c r="P10" s="119">
        <f t="shared" ref="P10:P17" si="1">$H10      +$J10      +$L10      +$N10</f>
        <v>1695000</v>
      </c>
      <c r="Q10" s="120">
        <f t="shared" ref="Q10:Q17" si="2">$I10      +$K10      +$M10      +$O10</f>
        <v>1431775</v>
      </c>
      <c r="R10" s="59">
        <f t="shared" ref="R10:R17" si="3">IF(($L10      =0),0,((($N10      -$L10      )/$L10      )*100))</f>
        <v>617.88079470198682</v>
      </c>
      <c r="S10" s="60">
        <f t="shared" ref="S10:S17" si="4">IF(($M10      =0),0,((($O10      -$M10      )/$M10      )*100))</f>
        <v>334.95023399907717</v>
      </c>
      <c r="T10" s="59">
        <f t="shared" ref="T10:T17" si="5">IF(($E10      =0),0,(($P10      /$E10      )*100))</f>
        <v>94.166666666666671</v>
      </c>
      <c r="U10" s="61">
        <f t="shared" ref="U10:U17" si="6">IF(($E10      =0),0,(($Q10      /$E10      )*100))</f>
        <v>79.543055555555554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140000</v>
      </c>
      <c r="I17" s="123">
        <f t="shared" si="7"/>
        <v>267624</v>
      </c>
      <c r="J17" s="122">
        <f t="shared" si="7"/>
        <v>320000</v>
      </c>
      <c r="K17" s="123">
        <f t="shared" si="7"/>
        <v>352578</v>
      </c>
      <c r="L17" s="122">
        <f t="shared" si="7"/>
        <v>151000</v>
      </c>
      <c r="M17" s="123">
        <f t="shared" si="7"/>
        <v>151710</v>
      </c>
      <c r="N17" s="122">
        <f t="shared" si="7"/>
        <v>1084000</v>
      </c>
      <c r="O17" s="123">
        <f t="shared" si="7"/>
        <v>659863</v>
      </c>
      <c r="P17" s="122">
        <f t="shared" si="1"/>
        <v>1695000</v>
      </c>
      <c r="Q17" s="123">
        <f t="shared" si="2"/>
        <v>1431775</v>
      </c>
      <c r="R17" s="63">
        <f t="shared" si="3"/>
        <v>617.88079470198682</v>
      </c>
      <c r="S17" s="64">
        <f t="shared" si="4"/>
        <v>334.95023399907717</v>
      </c>
      <c r="T17" s="63">
        <f>IF((SUM($E9:$E14))=0,0,(P17/(SUM($E9:$E14))*100))</f>
        <v>94.166666666666671</v>
      </c>
      <c r="U17" s="65">
        <f>IF((SUM($E9:$E14))=0,0,(Q17/(SUM($E9:$E14))*100))</f>
        <v>79.543055555555554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4170000</v>
      </c>
      <c r="W22" s="120" t="s">
        <v>36</v>
      </c>
    </row>
    <row r="23" spans="1:23" ht="12.95" customHeight="1" x14ac:dyDescent="0.2">
      <c r="A23" s="58" t="s">
        <v>50</v>
      </c>
      <c r="B23" s="118">
        <v>24543000</v>
      </c>
      <c r="C23" s="118">
        <v>30214000</v>
      </c>
      <c r="D23" s="118"/>
      <c r="E23" s="118">
        <f t="shared" si="8"/>
        <v>54757000</v>
      </c>
      <c r="F23" s="119">
        <v>54757000</v>
      </c>
      <c r="G23" s="120">
        <v>54757000</v>
      </c>
      <c r="H23" s="119">
        <v>2586000</v>
      </c>
      <c r="I23" s="120">
        <v>6020857</v>
      </c>
      <c r="J23" s="119">
        <v>5189000</v>
      </c>
      <c r="K23" s="120">
        <v>9043571</v>
      </c>
      <c r="L23" s="119">
        <v>2274000</v>
      </c>
      <c r="M23" s="120">
        <v>7164652</v>
      </c>
      <c r="N23" s="119">
        <v>6431000</v>
      </c>
      <c r="O23" s="120">
        <v>19707078</v>
      </c>
      <c r="P23" s="119">
        <f t="shared" si="9"/>
        <v>16480000</v>
      </c>
      <c r="Q23" s="120">
        <f t="shared" si="10"/>
        <v>41936158</v>
      </c>
      <c r="R23" s="59">
        <f t="shared" si="11"/>
        <v>182.80562884784521</v>
      </c>
      <c r="S23" s="60">
        <f t="shared" si="12"/>
        <v>175.05980751053926</v>
      </c>
      <c r="T23" s="59">
        <f t="shared" si="13"/>
        <v>30.096608652774986</v>
      </c>
      <c r="U23" s="61">
        <f t="shared" si="14"/>
        <v>76.585930565955039</v>
      </c>
      <c r="V23" s="119">
        <v>13215000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24543000</v>
      </c>
      <c r="C26" s="121">
        <f>SUM(C19:C25)</f>
        <v>30214000</v>
      </c>
      <c r="D26" s="121"/>
      <c r="E26" s="121">
        <f t="shared" si="8"/>
        <v>54757000</v>
      </c>
      <c r="F26" s="122">
        <f t="shared" ref="F26:O26" si="15">SUM(F19:F25)</f>
        <v>54757000</v>
      </c>
      <c r="G26" s="123">
        <f t="shared" si="15"/>
        <v>54757000</v>
      </c>
      <c r="H26" s="122">
        <f t="shared" si="15"/>
        <v>2586000</v>
      </c>
      <c r="I26" s="123">
        <f t="shared" si="15"/>
        <v>6020857</v>
      </c>
      <c r="J26" s="122">
        <f t="shared" si="15"/>
        <v>5189000</v>
      </c>
      <c r="K26" s="123">
        <f t="shared" si="15"/>
        <v>9043571</v>
      </c>
      <c r="L26" s="122">
        <f t="shared" si="15"/>
        <v>2274000</v>
      </c>
      <c r="M26" s="123">
        <f t="shared" si="15"/>
        <v>7164652</v>
      </c>
      <c r="N26" s="122">
        <f t="shared" si="15"/>
        <v>6431000</v>
      </c>
      <c r="O26" s="123">
        <f t="shared" si="15"/>
        <v>19707078</v>
      </c>
      <c r="P26" s="122">
        <f t="shared" si="9"/>
        <v>16480000</v>
      </c>
      <c r="Q26" s="123">
        <f t="shared" si="10"/>
        <v>41936158</v>
      </c>
      <c r="R26" s="63">
        <f t="shared" si="11"/>
        <v>182.80562884784521</v>
      </c>
      <c r="S26" s="64">
        <f t="shared" si="12"/>
        <v>175.05980751053926</v>
      </c>
      <c r="T26" s="63">
        <f>IF(($E26-$E21-$E25)   =0,0,($P26   /($E26-$E21-$E25)   )*100)</f>
        <v>30.096608652774986</v>
      </c>
      <c r="U26" s="65">
        <f>IF(($E26-$E21-$E25)   =0,0,($Q26   /($E26-$E21-$E25)   )*100)</f>
        <v>76.585930565955039</v>
      </c>
      <c r="V26" s="122">
        <f>SUM(V19:V25)</f>
        <v>17385000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2980000</v>
      </c>
      <c r="C34" s="118"/>
      <c r="D34" s="118"/>
      <c r="E34" s="118">
        <f>$B34      +$C34      +$D34</f>
        <v>2980000</v>
      </c>
      <c r="F34" s="119">
        <v>2980000</v>
      </c>
      <c r="G34" s="120">
        <v>2980000</v>
      </c>
      <c r="H34" s="119">
        <v>745000</v>
      </c>
      <c r="I34" s="120">
        <v>3351637</v>
      </c>
      <c r="J34" s="119">
        <v>1341000</v>
      </c>
      <c r="K34" s="120">
        <v>634864</v>
      </c>
      <c r="L34" s="119">
        <v>894000</v>
      </c>
      <c r="M34" s="120">
        <v>3128069</v>
      </c>
      <c r="N34" s="119"/>
      <c r="O34" s="120">
        <v>-4134570</v>
      </c>
      <c r="P34" s="119">
        <f>$H34      +$J34      +$L34      +$N34</f>
        <v>2980000</v>
      </c>
      <c r="Q34" s="120">
        <f>$I34      +$K34      +$M34      +$O34</f>
        <v>2980000</v>
      </c>
      <c r="R34" s="59">
        <f>IF(($L34      =0),0,((($N34      -$L34      )/$L34      )*100))</f>
        <v>-100</v>
      </c>
      <c r="S34" s="60">
        <f>IF(($M34      =0),0,((($O34      -$M34      )/$M34      )*100))</f>
        <v>-232.17643216949497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2980000</v>
      </c>
      <c r="C35" s="121">
        <f>C34</f>
        <v>0</v>
      </c>
      <c r="D35" s="121"/>
      <c r="E35" s="121">
        <f>$B35      +$C35      +$D35</f>
        <v>2980000</v>
      </c>
      <c r="F35" s="122">
        <f t="shared" ref="F35:O35" si="17">F34</f>
        <v>2980000</v>
      </c>
      <c r="G35" s="123">
        <f t="shared" si="17"/>
        <v>2980000</v>
      </c>
      <c r="H35" s="122">
        <f t="shared" si="17"/>
        <v>745000</v>
      </c>
      <c r="I35" s="123">
        <f t="shared" si="17"/>
        <v>3351637</v>
      </c>
      <c r="J35" s="122">
        <f t="shared" si="17"/>
        <v>1341000</v>
      </c>
      <c r="K35" s="123">
        <f t="shared" si="17"/>
        <v>634864</v>
      </c>
      <c r="L35" s="122">
        <f t="shared" si="17"/>
        <v>894000</v>
      </c>
      <c r="M35" s="123">
        <f t="shared" si="17"/>
        <v>3128069</v>
      </c>
      <c r="N35" s="122">
        <f t="shared" si="17"/>
        <v>0</v>
      </c>
      <c r="O35" s="123">
        <f t="shared" si="17"/>
        <v>-4134570</v>
      </c>
      <c r="P35" s="122">
        <f>$H35      +$J35      +$L35      +$N35</f>
        <v>2980000</v>
      </c>
      <c r="Q35" s="123">
        <f>$I35      +$K35      +$M35      +$O35</f>
        <v>2980000</v>
      </c>
      <c r="R35" s="63">
        <f>IF(($L35      =0),0,((($N35      -$L35      )/$L35      )*100))</f>
        <v>-100</v>
      </c>
      <c r="S35" s="64">
        <f>IF(($M35      =0),0,((($O35      -$M35      )/$M35      )*100))</f>
        <v>-232.17643216949497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20549000</v>
      </c>
      <c r="C37" s="118"/>
      <c r="D37" s="118"/>
      <c r="E37" s="118">
        <f t="shared" ref="E37:E42" si="18">$B37      +$C37      +$D37</f>
        <v>20549000</v>
      </c>
      <c r="F37" s="119">
        <v>20549000</v>
      </c>
      <c r="G37" s="120">
        <v>20549000</v>
      </c>
      <c r="H37" s="119">
        <v>9247000</v>
      </c>
      <c r="I37" s="120"/>
      <c r="J37" s="119">
        <v>2046000</v>
      </c>
      <c r="K37" s="120"/>
      <c r="L37" s="119"/>
      <c r="M37" s="120"/>
      <c r="N37" s="119"/>
      <c r="O37" s="120"/>
      <c r="P37" s="119">
        <f t="shared" ref="P37:P42" si="19">$H37      +$J37      +$L37      +$N37</f>
        <v>11293000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54.956445569127453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1835000</v>
      </c>
      <c r="C38" s="118">
        <v>-1124000</v>
      </c>
      <c r="D38" s="118"/>
      <c r="E38" s="118">
        <f t="shared" si="18"/>
        <v>711000</v>
      </c>
      <c r="F38" s="119">
        <v>1835000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22384000</v>
      </c>
      <c r="C42" s="121">
        <f>SUM(C37:C41)</f>
        <v>-1124000</v>
      </c>
      <c r="D42" s="121"/>
      <c r="E42" s="121">
        <f t="shared" si="18"/>
        <v>21260000</v>
      </c>
      <c r="F42" s="122">
        <f t="shared" ref="F42:O42" si="25">SUM(F37:F41)</f>
        <v>22384000</v>
      </c>
      <c r="G42" s="123">
        <f t="shared" si="25"/>
        <v>20549000</v>
      </c>
      <c r="H42" s="122">
        <f t="shared" si="25"/>
        <v>9247000</v>
      </c>
      <c r="I42" s="123">
        <f t="shared" si="25"/>
        <v>0</v>
      </c>
      <c r="J42" s="122">
        <f t="shared" si="25"/>
        <v>2046000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11293000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54.956445569127453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51707000</v>
      </c>
      <c r="C69" s="130">
        <f>SUM(C9:C16,C19:C25,C28:C31,C34,C37:C41,C44:C54,C57:C60,C63:C67)</f>
        <v>29090000</v>
      </c>
      <c r="D69" s="130"/>
      <c r="E69" s="130">
        <f t="shared" si="35"/>
        <v>80797000</v>
      </c>
      <c r="F69" s="131">
        <f t="shared" ref="F69:O69" si="43">SUM(F9:F16,F19:F25,F28:F31,F34,F37:F41,F44:F54,F57:F60,F63:F67)</f>
        <v>81921000</v>
      </c>
      <c r="G69" s="132">
        <f t="shared" si="43"/>
        <v>80086000</v>
      </c>
      <c r="H69" s="131">
        <f t="shared" si="43"/>
        <v>12718000</v>
      </c>
      <c r="I69" s="132">
        <f t="shared" si="43"/>
        <v>9640118</v>
      </c>
      <c r="J69" s="131">
        <f t="shared" si="43"/>
        <v>8896000</v>
      </c>
      <c r="K69" s="132">
        <f t="shared" si="43"/>
        <v>10031013</v>
      </c>
      <c r="L69" s="131">
        <f t="shared" si="43"/>
        <v>3319000</v>
      </c>
      <c r="M69" s="132">
        <f t="shared" si="43"/>
        <v>10444431</v>
      </c>
      <c r="N69" s="131">
        <f t="shared" si="43"/>
        <v>7515000</v>
      </c>
      <c r="O69" s="132">
        <f t="shared" si="43"/>
        <v>16232371</v>
      </c>
      <c r="P69" s="131">
        <f t="shared" si="36"/>
        <v>32448000</v>
      </c>
      <c r="Q69" s="132">
        <f t="shared" si="37"/>
        <v>46347933</v>
      </c>
      <c r="R69" s="72">
        <f t="shared" si="38"/>
        <v>126.42362157276288</v>
      </c>
      <c r="S69" s="73">
        <f t="shared" si="39"/>
        <v>55.416518142539303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40.516444821816549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57.872703094173758</v>
      </c>
      <c r="V69" s="131">
        <f>SUM(V9:V16,V19:V25,V28:V31,V34,V37:V41,V44:V54,V57:V60,V63:V67)</f>
        <v>17385000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60681000</v>
      </c>
      <c r="C71" s="118"/>
      <c r="D71" s="118"/>
      <c r="E71" s="118">
        <f>$B71      +$C71      +$D71</f>
        <v>60681000</v>
      </c>
      <c r="F71" s="119">
        <v>60681000</v>
      </c>
      <c r="G71" s="120">
        <v>60681000</v>
      </c>
      <c r="H71" s="119">
        <v>22046000</v>
      </c>
      <c r="I71" s="120">
        <v>20282831</v>
      </c>
      <c r="J71" s="119">
        <v>21519000</v>
      </c>
      <c r="K71" s="120">
        <v>26460558</v>
      </c>
      <c r="L71" s="119">
        <v>5680000</v>
      </c>
      <c r="M71" s="120">
        <v>4516042</v>
      </c>
      <c r="N71" s="119">
        <v>7758000</v>
      </c>
      <c r="O71" s="120">
        <v>6902559</v>
      </c>
      <c r="P71" s="119">
        <f>$H71      +$J71      +$L71      +$N71</f>
        <v>57003000</v>
      </c>
      <c r="Q71" s="120">
        <f>$I71      +$K71      +$M71      +$O71</f>
        <v>58161990</v>
      </c>
      <c r="R71" s="59">
        <f>IF(($L71      =0),0,((($N71      -$L71      )/$L71      )*100))</f>
        <v>36.58450704225352</v>
      </c>
      <c r="S71" s="60">
        <f>IF(($M71      =0),0,((($O71      -$M71      )/$M71      )*100))</f>
        <v>52.84532340487533</v>
      </c>
      <c r="T71" s="59">
        <f>IF(($E71      =0),0,(($P71      /$E71      )*100))</f>
        <v>93.938794680377711</v>
      </c>
      <c r="U71" s="61">
        <f>IF(($E71      =0),0,(($Q71      /$E71      )*100))</f>
        <v>95.848766500222467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60681000</v>
      </c>
      <c r="C73" s="127">
        <f>SUM(C71:C72)</f>
        <v>0</v>
      </c>
      <c r="D73" s="127"/>
      <c r="E73" s="127">
        <f>$B73      +$C73      +$D73</f>
        <v>60681000</v>
      </c>
      <c r="F73" s="128">
        <f t="shared" ref="F73:O73" si="44">SUM(F71:F72)</f>
        <v>60681000</v>
      </c>
      <c r="G73" s="129">
        <f t="shared" si="44"/>
        <v>60681000</v>
      </c>
      <c r="H73" s="128">
        <f t="shared" si="44"/>
        <v>22046000</v>
      </c>
      <c r="I73" s="129">
        <f t="shared" si="44"/>
        <v>20282831</v>
      </c>
      <c r="J73" s="128">
        <f t="shared" si="44"/>
        <v>21519000</v>
      </c>
      <c r="K73" s="129">
        <f t="shared" si="44"/>
        <v>26460558</v>
      </c>
      <c r="L73" s="128">
        <f t="shared" si="44"/>
        <v>5680000</v>
      </c>
      <c r="M73" s="129">
        <f t="shared" si="44"/>
        <v>4516042</v>
      </c>
      <c r="N73" s="128">
        <f t="shared" si="44"/>
        <v>7758000</v>
      </c>
      <c r="O73" s="129">
        <f t="shared" si="44"/>
        <v>6902559</v>
      </c>
      <c r="P73" s="128">
        <f>$H73      +$J73      +$L73      +$N73</f>
        <v>57003000</v>
      </c>
      <c r="Q73" s="129">
        <f>$I73      +$K73      +$M73      +$O73</f>
        <v>58161990</v>
      </c>
      <c r="R73" s="68">
        <f>IF(($L73      =0),0,((($N73      -$L73      )/$L73      )*100))</f>
        <v>36.58450704225352</v>
      </c>
      <c r="S73" s="69">
        <f>IF(($M73      =0),0,((($O73      -$M73      )/$M73      )*100))</f>
        <v>52.84532340487533</v>
      </c>
      <c r="T73" s="68">
        <f>IF(($E71      =0),0,(($P71      /$E71      )*100))</f>
        <v>93.938794680377711</v>
      </c>
      <c r="U73" s="70">
        <f>IF($E71   =0,0,($Q71   /$E71 )*100)</f>
        <v>95.848766500222467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60681000</v>
      </c>
      <c r="C74" s="130">
        <f>SUM(C71:C72)</f>
        <v>0</v>
      </c>
      <c r="D74" s="130"/>
      <c r="E74" s="130">
        <f>$B74      +$C74      +$D74</f>
        <v>60681000</v>
      </c>
      <c r="F74" s="131">
        <f t="shared" ref="F74:O74" si="45">SUM(F71:F72)</f>
        <v>60681000</v>
      </c>
      <c r="G74" s="132">
        <f t="shared" si="45"/>
        <v>60681000</v>
      </c>
      <c r="H74" s="131">
        <f t="shared" si="45"/>
        <v>22046000</v>
      </c>
      <c r="I74" s="132">
        <f t="shared" si="45"/>
        <v>20282831</v>
      </c>
      <c r="J74" s="131">
        <f t="shared" si="45"/>
        <v>21519000</v>
      </c>
      <c r="K74" s="132">
        <f t="shared" si="45"/>
        <v>26460558</v>
      </c>
      <c r="L74" s="131">
        <f t="shared" si="45"/>
        <v>5680000</v>
      </c>
      <c r="M74" s="132">
        <f t="shared" si="45"/>
        <v>4516042</v>
      </c>
      <c r="N74" s="131">
        <f t="shared" si="45"/>
        <v>7758000</v>
      </c>
      <c r="O74" s="132">
        <f t="shared" si="45"/>
        <v>6902559</v>
      </c>
      <c r="P74" s="131">
        <f>$H74      +$J74      +$L74      +$N74</f>
        <v>57003000</v>
      </c>
      <c r="Q74" s="132">
        <f>$I74      +$K74      +$M74      +$O74</f>
        <v>58161990</v>
      </c>
      <c r="R74" s="72">
        <f>IF(($L74      =0),0,((($N74      -$L74      )/$L74      )*100))</f>
        <v>36.58450704225352</v>
      </c>
      <c r="S74" s="73">
        <f>IF(($M74      =0),0,((($O74      -$M74      )/$M74      )*100))</f>
        <v>52.84532340487533</v>
      </c>
      <c r="T74" s="72">
        <f>IF(($E71      =0),0,(($P71      /$E71      )*100))</f>
        <v>93.938794680377711</v>
      </c>
      <c r="U74" s="76">
        <f>IF($E71   =0,0,($Q71   /$E71 )*100)</f>
        <v>95.848766500222467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112388000</v>
      </c>
      <c r="C75" s="130">
        <f>SUM(C9:C16,C19:C25,C28:C31,C34,C37:C41,C44:C54,C57:C60,C63:C67,C71:C72)</f>
        <v>29090000</v>
      </c>
      <c r="D75" s="130"/>
      <c r="E75" s="130">
        <f>$B75      +$C75      +$D75</f>
        <v>141478000</v>
      </c>
      <c r="F75" s="131">
        <f t="shared" ref="F75:O75" si="46">SUM(F9:F16,F19:F25,F28:F31,F34,F37:F41,F44:F54,F57:F60,F63:F67,F71:F72)</f>
        <v>142602000</v>
      </c>
      <c r="G75" s="132">
        <f t="shared" si="46"/>
        <v>140767000</v>
      </c>
      <c r="H75" s="131">
        <f t="shared" si="46"/>
        <v>34764000</v>
      </c>
      <c r="I75" s="132">
        <f t="shared" si="46"/>
        <v>29922949</v>
      </c>
      <c r="J75" s="131">
        <f t="shared" si="46"/>
        <v>30415000</v>
      </c>
      <c r="K75" s="132">
        <f t="shared" si="46"/>
        <v>36491571</v>
      </c>
      <c r="L75" s="131">
        <f t="shared" si="46"/>
        <v>8999000</v>
      </c>
      <c r="M75" s="132">
        <f t="shared" si="46"/>
        <v>14960473</v>
      </c>
      <c r="N75" s="131">
        <f t="shared" si="46"/>
        <v>15273000</v>
      </c>
      <c r="O75" s="132">
        <f t="shared" si="46"/>
        <v>23134930</v>
      </c>
      <c r="P75" s="131">
        <f>$H75      +$J75      +$L75      +$N75</f>
        <v>89451000</v>
      </c>
      <c r="Q75" s="132">
        <f>$I75      +$K75      +$M75      +$O75</f>
        <v>104509923</v>
      </c>
      <c r="R75" s="72">
        <f>IF(($L75      =0),0,((($N75      -$L75      )/$L75      )*100))</f>
        <v>69.718857650850097</v>
      </c>
      <c r="S75" s="73">
        <f>IF(($M75      =0),0,((($O75      -$M75      )/$M75      )*100))</f>
        <v>54.640364646224761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63.545433233641411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74.243198334837004</v>
      </c>
      <c r="V75" s="131">
        <f>SUM(V9:V16,V19:V25,V28:V31,V34,V37:V41,V44:V54,V57:V60,V63:V67,V71:V72)</f>
        <v>17385000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3IsIAyCn2/wRD33dW9Vy0eMNvsA3Wxnc6knwoat/qmPbLG9wWOF4wDvnZxVIMHHBQlrzq0Ld+tX/NYmO2hOCAw==" saltValue="sHUYTp+PB1B8GGmCgZF3p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126000</v>
      </c>
      <c r="I10" s="120">
        <v>-1674073</v>
      </c>
      <c r="J10" s="119">
        <v>118000</v>
      </c>
      <c r="K10" s="120">
        <v>1917524</v>
      </c>
      <c r="L10" s="119">
        <v>791000</v>
      </c>
      <c r="M10" s="120">
        <v>794112</v>
      </c>
      <c r="N10" s="119">
        <v>345000</v>
      </c>
      <c r="O10" s="120">
        <v>762439</v>
      </c>
      <c r="P10" s="119">
        <f t="shared" ref="P10:P17" si="1">$H10      +$J10      +$L10      +$N10</f>
        <v>1380000</v>
      </c>
      <c r="Q10" s="120">
        <f t="shared" ref="Q10:Q17" si="2">$I10      +$K10      +$M10      +$O10</f>
        <v>1800002</v>
      </c>
      <c r="R10" s="59">
        <f t="shared" ref="R10:R17" si="3">IF(($L10      =0),0,((($N10      -$L10      )/$L10      )*100))</f>
        <v>-56.384323640960808</v>
      </c>
      <c r="S10" s="60">
        <f t="shared" ref="S10:S17" si="4">IF(($M10      =0),0,((($O10      -$M10      )/$M10      )*100))</f>
        <v>-3.9884802143778209</v>
      </c>
      <c r="T10" s="59">
        <f t="shared" ref="T10:T17" si="5">IF(($E10      =0),0,(($P10      /$E10      )*100))</f>
        <v>76.666666666666671</v>
      </c>
      <c r="U10" s="61">
        <f t="shared" ref="U10:U17" si="6">IF(($E10      =0),0,(($Q10      /$E10      )*100))</f>
        <v>100.00011111111111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126000</v>
      </c>
      <c r="I17" s="123">
        <f t="shared" si="7"/>
        <v>-1674073</v>
      </c>
      <c r="J17" s="122">
        <f t="shared" si="7"/>
        <v>118000</v>
      </c>
      <c r="K17" s="123">
        <f t="shared" si="7"/>
        <v>1917524</v>
      </c>
      <c r="L17" s="122">
        <f t="shared" si="7"/>
        <v>791000</v>
      </c>
      <c r="M17" s="123">
        <f t="shared" si="7"/>
        <v>794112</v>
      </c>
      <c r="N17" s="122">
        <f t="shared" si="7"/>
        <v>345000</v>
      </c>
      <c r="O17" s="123">
        <f t="shared" si="7"/>
        <v>762439</v>
      </c>
      <c r="P17" s="122">
        <f t="shared" si="1"/>
        <v>1380000</v>
      </c>
      <c r="Q17" s="123">
        <f t="shared" si="2"/>
        <v>1800002</v>
      </c>
      <c r="R17" s="63">
        <f t="shared" si="3"/>
        <v>-56.384323640960808</v>
      </c>
      <c r="S17" s="64">
        <f t="shared" si="4"/>
        <v>-3.9884802143778209</v>
      </c>
      <c r="T17" s="63">
        <f>IF((SUM($E9:$E14))=0,0,(P17/(SUM($E9:$E14))*100))</f>
        <v>76.666666666666671</v>
      </c>
      <c r="U17" s="65">
        <f>IF((SUM($E9:$E14))=0,0,(Q17/(SUM($E9:$E14))*100))</f>
        <v>100.00011111111111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26848000</v>
      </c>
      <c r="C23" s="118">
        <v>30340000</v>
      </c>
      <c r="D23" s="118"/>
      <c r="E23" s="118">
        <f t="shared" si="8"/>
        <v>57188000</v>
      </c>
      <c r="F23" s="119">
        <v>57188000</v>
      </c>
      <c r="G23" s="120">
        <v>57188000</v>
      </c>
      <c r="H23" s="119"/>
      <c r="I23" s="120"/>
      <c r="J23" s="119">
        <v>5432000</v>
      </c>
      <c r="K23" s="120">
        <v>4704371</v>
      </c>
      <c r="L23" s="119">
        <v>6412000</v>
      </c>
      <c r="M23" s="120">
        <v>7063590</v>
      </c>
      <c r="N23" s="119">
        <v>3836000</v>
      </c>
      <c r="O23" s="120">
        <v>23349753</v>
      </c>
      <c r="P23" s="119">
        <f t="shared" si="9"/>
        <v>15680000</v>
      </c>
      <c r="Q23" s="120">
        <f t="shared" si="10"/>
        <v>35117714</v>
      </c>
      <c r="R23" s="59">
        <f t="shared" si="11"/>
        <v>-40.174672489082965</v>
      </c>
      <c r="S23" s="60">
        <f t="shared" si="12"/>
        <v>230.56495351513888</v>
      </c>
      <c r="T23" s="59">
        <f t="shared" si="13"/>
        <v>27.418339511785689</v>
      </c>
      <c r="U23" s="61">
        <f t="shared" si="14"/>
        <v>61.40748758480801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26848000</v>
      </c>
      <c r="C26" s="121">
        <f>SUM(C19:C25)</f>
        <v>30340000</v>
      </c>
      <c r="D26" s="121"/>
      <c r="E26" s="121">
        <f t="shared" si="8"/>
        <v>57188000</v>
      </c>
      <c r="F26" s="122">
        <f t="shared" ref="F26:O26" si="15">SUM(F19:F25)</f>
        <v>57188000</v>
      </c>
      <c r="G26" s="123">
        <f t="shared" si="15"/>
        <v>57188000</v>
      </c>
      <c r="H26" s="122">
        <f t="shared" si="15"/>
        <v>0</v>
      </c>
      <c r="I26" s="123">
        <f t="shared" si="15"/>
        <v>0</v>
      </c>
      <c r="J26" s="122">
        <f t="shared" si="15"/>
        <v>5432000</v>
      </c>
      <c r="K26" s="123">
        <f t="shared" si="15"/>
        <v>4704371</v>
      </c>
      <c r="L26" s="122">
        <f t="shared" si="15"/>
        <v>6412000</v>
      </c>
      <c r="M26" s="123">
        <f t="shared" si="15"/>
        <v>7063590</v>
      </c>
      <c r="N26" s="122">
        <f t="shared" si="15"/>
        <v>3836000</v>
      </c>
      <c r="O26" s="123">
        <f t="shared" si="15"/>
        <v>23349753</v>
      </c>
      <c r="P26" s="122">
        <f t="shared" si="9"/>
        <v>15680000</v>
      </c>
      <c r="Q26" s="123">
        <f t="shared" si="10"/>
        <v>35117714</v>
      </c>
      <c r="R26" s="63">
        <f t="shared" si="11"/>
        <v>-40.174672489082965</v>
      </c>
      <c r="S26" s="64">
        <f t="shared" si="12"/>
        <v>230.56495351513888</v>
      </c>
      <c r="T26" s="63">
        <f>IF(($E26-$E21-$E25)   =0,0,($P26   /($E26-$E21-$E25)   )*100)</f>
        <v>27.418339511785689</v>
      </c>
      <c r="U26" s="65">
        <f>IF(($E26-$E21-$E25)   =0,0,($Q26   /($E26-$E21-$E25)   )*100)</f>
        <v>61.40748758480801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2773000</v>
      </c>
      <c r="C34" s="118"/>
      <c r="D34" s="118"/>
      <c r="E34" s="118">
        <f>$B34      +$C34      +$D34</f>
        <v>2773000</v>
      </c>
      <c r="F34" s="119">
        <v>2773000</v>
      </c>
      <c r="G34" s="120">
        <v>2773000</v>
      </c>
      <c r="H34" s="119">
        <v>693000</v>
      </c>
      <c r="I34" s="120">
        <v>2153325</v>
      </c>
      <c r="J34" s="119">
        <v>620000</v>
      </c>
      <c r="K34" s="120">
        <v>619675</v>
      </c>
      <c r="L34" s="119"/>
      <c r="M34" s="120"/>
      <c r="N34" s="119"/>
      <c r="O34" s="120"/>
      <c r="P34" s="119">
        <f>$H34      +$J34      +$L34      +$N34</f>
        <v>1313000</v>
      </c>
      <c r="Q34" s="120">
        <f>$I34      +$K34      +$M34      +$O34</f>
        <v>2773000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47.34944103858637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2773000</v>
      </c>
      <c r="C35" s="121">
        <f>C34</f>
        <v>0</v>
      </c>
      <c r="D35" s="121"/>
      <c r="E35" s="121">
        <f>$B35      +$C35      +$D35</f>
        <v>2773000</v>
      </c>
      <c r="F35" s="122">
        <f t="shared" ref="F35:O35" si="17">F34</f>
        <v>2773000</v>
      </c>
      <c r="G35" s="123">
        <f t="shared" si="17"/>
        <v>2773000</v>
      </c>
      <c r="H35" s="122">
        <f t="shared" si="17"/>
        <v>693000</v>
      </c>
      <c r="I35" s="123">
        <f t="shared" si="17"/>
        <v>2153325</v>
      </c>
      <c r="J35" s="122">
        <f t="shared" si="17"/>
        <v>620000</v>
      </c>
      <c r="K35" s="123">
        <f t="shared" si="17"/>
        <v>619675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1313000</v>
      </c>
      <c r="Q35" s="123">
        <f>$I35      +$K35      +$M35      +$O35</f>
        <v>2773000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47.34944103858637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14970000</v>
      </c>
      <c r="C37" s="118"/>
      <c r="D37" s="118"/>
      <c r="E37" s="118">
        <f t="shared" ref="E37:E42" si="18">$B37      +$C37      +$D37</f>
        <v>14970000</v>
      </c>
      <c r="F37" s="119">
        <v>14970000</v>
      </c>
      <c r="G37" s="120">
        <v>14970000</v>
      </c>
      <c r="H37" s="119">
        <v>5880000</v>
      </c>
      <c r="I37" s="120"/>
      <c r="J37" s="119">
        <v>2353000</v>
      </c>
      <c r="K37" s="120"/>
      <c r="L37" s="119">
        <v>916000</v>
      </c>
      <c r="M37" s="120"/>
      <c r="N37" s="119">
        <v>1111000</v>
      </c>
      <c r="O37" s="120"/>
      <c r="P37" s="119">
        <f t="shared" ref="P37:P42" si="19">$H37      +$J37      +$L37      +$N37</f>
        <v>10260000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21.2882096069869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68.537074148296597</v>
      </c>
      <c r="U37" s="61">
        <f t="shared" ref="U37:U42" si="24">IF(($E37      =0),0,(($Q37      /$E37      )*100))</f>
        <v>0</v>
      </c>
      <c r="V37" s="119">
        <v>2007000</v>
      </c>
      <c r="W37" s="120">
        <v>783000</v>
      </c>
    </row>
    <row r="38" spans="1:23" ht="12.95" customHeight="1" x14ac:dyDescent="0.2">
      <c r="A38" s="58" t="s">
        <v>62</v>
      </c>
      <c r="B38" s="118">
        <v>39067000</v>
      </c>
      <c r="C38" s="118">
        <v>-886000</v>
      </c>
      <c r="D38" s="118"/>
      <c r="E38" s="118">
        <f t="shared" si="18"/>
        <v>38181000</v>
      </c>
      <c r="F38" s="119">
        <v>39067000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54037000</v>
      </c>
      <c r="C42" s="121">
        <f>SUM(C37:C41)</f>
        <v>-886000</v>
      </c>
      <c r="D42" s="121"/>
      <c r="E42" s="121">
        <f t="shared" si="18"/>
        <v>53151000</v>
      </c>
      <c r="F42" s="122">
        <f t="shared" ref="F42:O42" si="25">SUM(F37:F41)</f>
        <v>54037000</v>
      </c>
      <c r="G42" s="123">
        <f t="shared" si="25"/>
        <v>14970000</v>
      </c>
      <c r="H42" s="122">
        <f t="shared" si="25"/>
        <v>5880000</v>
      </c>
      <c r="I42" s="123">
        <f t="shared" si="25"/>
        <v>0</v>
      </c>
      <c r="J42" s="122">
        <f t="shared" si="25"/>
        <v>2353000</v>
      </c>
      <c r="K42" s="123">
        <f t="shared" si="25"/>
        <v>0</v>
      </c>
      <c r="L42" s="122">
        <f t="shared" si="25"/>
        <v>916000</v>
      </c>
      <c r="M42" s="123">
        <f t="shared" si="25"/>
        <v>0</v>
      </c>
      <c r="N42" s="122">
        <f t="shared" si="25"/>
        <v>1111000</v>
      </c>
      <c r="O42" s="123">
        <f t="shared" si="25"/>
        <v>0</v>
      </c>
      <c r="P42" s="122">
        <f t="shared" si="19"/>
        <v>10260000</v>
      </c>
      <c r="Q42" s="123">
        <f t="shared" si="20"/>
        <v>0</v>
      </c>
      <c r="R42" s="63">
        <f t="shared" si="21"/>
        <v>21.2882096069869</v>
      </c>
      <c r="S42" s="64">
        <f t="shared" si="22"/>
        <v>0</v>
      </c>
      <c r="T42" s="63">
        <f>IF((+$E37+$E40) =0,0,(P42   /(+$E37+$E40) )*100)</f>
        <v>68.537074148296597</v>
      </c>
      <c r="U42" s="65">
        <f>IF((+$E37+$E40) =0,0,(Q42   /(+$E37+$E40) )*100)</f>
        <v>0</v>
      </c>
      <c r="V42" s="122">
        <f>SUM(V37:V41)</f>
        <v>2007000</v>
      </c>
      <c r="W42" s="123">
        <f>SUM(W37:W41)</f>
        <v>783000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85458000</v>
      </c>
      <c r="C69" s="130">
        <f>SUM(C9:C16,C19:C25,C28:C31,C34,C37:C41,C44:C54,C57:C60,C63:C67)</f>
        <v>29454000</v>
      </c>
      <c r="D69" s="130"/>
      <c r="E69" s="130">
        <f t="shared" si="35"/>
        <v>114912000</v>
      </c>
      <c r="F69" s="131">
        <f t="shared" ref="F69:O69" si="43">SUM(F9:F16,F19:F25,F28:F31,F34,F37:F41,F44:F54,F57:F60,F63:F67)</f>
        <v>115798000</v>
      </c>
      <c r="G69" s="132">
        <f t="shared" si="43"/>
        <v>76731000</v>
      </c>
      <c r="H69" s="131">
        <f t="shared" si="43"/>
        <v>6699000</v>
      </c>
      <c r="I69" s="132">
        <f t="shared" si="43"/>
        <v>479252</v>
      </c>
      <c r="J69" s="131">
        <f t="shared" si="43"/>
        <v>8523000</v>
      </c>
      <c r="K69" s="132">
        <f t="shared" si="43"/>
        <v>7241570</v>
      </c>
      <c r="L69" s="131">
        <f t="shared" si="43"/>
        <v>8119000</v>
      </c>
      <c r="M69" s="132">
        <f t="shared" si="43"/>
        <v>7857702</v>
      </c>
      <c r="N69" s="131">
        <f t="shared" si="43"/>
        <v>5292000</v>
      </c>
      <c r="O69" s="132">
        <f t="shared" si="43"/>
        <v>24112192</v>
      </c>
      <c r="P69" s="131">
        <f t="shared" si="36"/>
        <v>28633000</v>
      </c>
      <c r="Q69" s="132">
        <f t="shared" si="37"/>
        <v>39690716</v>
      </c>
      <c r="R69" s="72">
        <f t="shared" si="38"/>
        <v>-34.819559058997413</v>
      </c>
      <c r="S69" s="73">
        <f t="shared" si="39"/>
        <v>206.86060631976116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37.316078247383714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51.727093352100198</v>
      </c>
      <c r="V69" s="131">
        <f>SUM(V9:V16,V19:V25,V28:V31,V34,V37:V41,V44:V54,V57:V60,V63:V67)</f>
        <v>2007000</v>
      </c>
      <c r="W69" s="132">
        <f>SUM(W9:W16,W19:W25,W28:W31,W34,W37:W41,W44:W54,W57:W60,W63:W67)</f>
        <v>783000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57096000</v>
      </c>
      <c r="C71" s="118"/>
      <c r="D71" s="118"/>
      <c r="E71" s="118">
        <f>$B71      +$C71      +$D71</f>
        <v>57096000</v>
      </c>
      <c r="F71" s="119">
        <v>57096000</v>
      </c>
      <c r="G71" s="120">
        <v>57096000</v>
      </c>
      <c r="H71" s="119">
        <v>19270000</v>
      </c>
      <c r="I71" s="120">
        <v>22623739</v>
      </c>
      <c r="J71" s="119">
        <v>16249000</v>
      </c>
      <c r="K71" s="120">
        <v>15414363</v>
      </c>
      <c r="L71" s="119">
        <v>2797000</v>
      </c>
      <c r="M71" s="120">
        <v>4283731</v>
      </c>
      <c r="N71" s="119">
        <v>16846000</v>
      </c>
      <c r="O71" s="120">
        <v>14173891</v>
      </c>
      <c r="P71" s="119">
        <f>$H71      +$J71      +$L71      +$N71</f>
        <v>55162000</v>
      </c>
      <c r="Q71" s="120">
        <f>$I71      +$K71      +$M71      +$O71</f>
        <v>56495724</v>
      </c>
      <c r="R71" s="59">
        <f>IF(($L71      =0),0,((($N71      -$L71      )/$L71      )*100))</f>
        <v>502.28816589202722</v>
      </c>
      <c r="S71" s="60">
        <f>IF(($M71      =0),0,((($O71      -$M71      )/$M71      )*100))</f>
        <v>230.87724229182456</v>
      </c>
      <c r="T71" s="59">
        <f>IF(($E71      =0),0,(($P71      /$E71      )*100))</f>
        <v>96.612722432394563</v>
      </c>
      <c r="U71" s="61">
        <f>IF(($E71      =0),0,(($Q71      /$E71      )*100))</f>
        <v>98.948654897015558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57096000</v>
      </c>
      <c r="C73" s="127">
        <f>SUM(C71:C72)</f>
        <v>0</v>
      </c>
      <c r="D73" s="127"/>
      <c r="E73" s="127">
        <f>$B73      +$C73      +$D73</f>
        <v>57096000</v>
      </c>
      <c r="F73" s="128">
        <f t="shared" ref="F73:O73" si="44">SUM(F71:F72)</f>
        <v>57096000</v>
      </c>
      <c r="G73" s="129">
        <f t="shared" si="44"/>
        <v>57096000</v>
      </c>
      <c r="H73" s="128">
        <f t="shared" si="44"/>
        <v>19270000</v>
      </c>
      <c r="I73" s="129">
        <f t="shared" si="44"/>
        <v>22623739</v>
      </c>
      <c r="J73" s="128">
        <f t="shared" si="44"/>
        <v>16249000</v>
      </c>
      <c r="K73" s="129">
        <f t="shared" si="44"/>
        <v>15414363</v>
      </c>
      <c r="L73" s="128">
        <f t="shared" si="44"/>
        <v>2797000</v>
      </c>
      <c r="M73" s="129">
        <f t="shared" si="44"/>
        <v>4283731</v>
      </c>
      <c r="N73" s="128">
        <f t="shared" si="44"/>
        <v>16846000</v>
      </c>
      <c r="O73" s="129">
        <f t="shared" si="44"/>
        <v>14173891</v>
      </c>
      <c r="P73" s="128">
        <f>$H73      +$J73      +$L73      +$N73</f>
        <v>55162000</v>
      </c>
      <c r="Q73" s="129">
        <f>$I73      +$K73      +$M73      +$O73</f>
        <v>56495724</v>
      </c>
      <c r="R73" s="68">
        <f>IF(($L73      =0),0,((($N73      -$L73      )/$L73      )*100))</f>
        <v>502.28816589202722</v>
      </c>
      <c r="S73" s="69">
        <f>IF(($M73      =0),0,((($O73      -$M73      )/$M73      )*100))</f>
        <v>230.87724229182456</v>
      </c>
      <c r="T73" s="68">
        <f>IF(($E71      =0),0,(($P71      /$E71      )*100))</f>
        <v>96.612722432394563</v>
      </c>
      <c r="U73" s="70">
        <f>IF($E71   =0,0,($Q71   /$E71 )*100)</f>
        <v>98.948654897015558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57096000</v>
      </c>
      <c r="C74" s="130">
        <f>SUM(C71:C72)</f>
        <v>0</v>
      </c>
      <c r="D74" s="130"/>
      <c r="E74" s="130">
        <f>$B74      +$C74      +$D74</f>
        <v>57096000</v>
      </c>
      <c r="F74" s="131">
        <f t="shared" ref="F74:O74" si="45">SUM(F71:F72)</f>
        <v>57096000</v>
      </c>
      <c r="G74" s="132">
        <f t="shared" si="45"/>
        <v>57096000</v>
      </c>
      <c r="H74" s="131">
        <f t="shared" si="45"/>
        <v>19270000</v>
      </c>
      <c r="I74" s="132">
        <f t="shared" si="45"/>
        <v>22623739</v>
      </c>
      <c r="J74" s="131">
        <f t="shared" si="45"/>
        <v>16249000</v>
      </c>
      <c r="K74" s="132">
        <f t="shared" si="45"/>
        <v>15414363</v>
      </c>
      <c r="L74" s="131">
        <f t="shared" si="45"/>
        <v>2797000</v>
      </c>
      <c r="M74" s="132">
        <f t="shared" si="45"/>
        <v>4283731</v>
      </c>
      <c r="N74" s="131">
        <f t="shared" si="45"/>
        <v>16846000</v>
      </c>
      <c r="O74" s="132">
        <f t="shared" si="45"/>
        <v>14173891</v>
      </c>
      <c r="P74" s="131">
        <f>$H74      +$J74      +$L74      +$N74</f>
        <v>55162000</v>
      </c>
      <c r="Q74" s="132">
        <f>$I74      +$K74      +$M74      +$O74</f>
        <v>56495724</v>
      </c>
      <c r="R74" s="72">
        <f>IF(($L74      =0),0,((($N74      -$L74      )/$L74      )*100))</f>
        <v>502.28816589202722</v>
      </c>
      <c r="S74" s="73">
        <f>IF(($M74      =0),0,((($O74      -$M74      )/$M74      )*100))</f>
        <v>230.87724229182456</v>
      </c>
      <c r="T74" s="72">
        <f>IF(($E71      =0),0,(($P71      /$E71      )*100))</f>
        <v>96.612722432394563</v>
      </c>
      <c r="U74" s="76">
        <f>IF($E71   =0,0,($Q71   /$E71 )*100)</f>
        <v>98.948654897015558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142554000</v>
      </c>
      <c r="C75" s="130">
        <f>SUM(C9:C16,C19:C25,C28:C31,C34,C37:C41,C44:C54,C57:C60,C63:C67,C71:C72)</f>
        <v>29454000</v>
      </c>
      <c r="D75" s="130"/>
      <c r="E75" s="130">
        <f>$B75      +$C75      +$D75</f>
        <v>172008000</v>
      </c>
      <c r="F75" s="131">
        <f t="shared" ref="F75:O75" si="46">SUM(F9:F16,F19:F25,F28:F31,F34,F37:F41,F44:F54,F57:F60,F63:F67,F71:F72)</f>
        <v>172894000</v>
      </c>
      <c r="G75" s="132">
        <f t="shared" si="46"/>
        <v>133827000</v>
      </c>
      <c r="H75" s="131">
        <f t="shared" si="46"/>
        <v>25969000</v>
      </c>
      <c r="I75" s="132">
        <f t="shared" si="46"/>
        <v>23102991</v>
      </c>
      <c r="J75" s="131">
        <f t="shared" si="46"/>
        <v>24772000</v>
      </c>
      <c r="K75" s="132">
        <f t="shared" si="46"/>
        <v>22655933</v>
      </c>
      <c r="L75" s="131">
        <f t="shared" si="46"/>
        <v>10916000</v>
      </c>
      <c r="M75" s="132">
        <f t="shared" si="46"/>
        <v>12141433</v>
      </c>
      <c r="N75" s="131">
        <f t="shared" si="46"/>
        <v>22138000</v>
      </c>
      <c r="O75" s="132">
        <f t="shared" si="46"/>
        <v>38286083</v>
      </c>
      <c r="P75" s="131">
        <f>$H75      +$J75      +$L75      +$N75</f>
        <v>83795000</v>
      </c>
      <c r="Q75" s="132">
        <f>$I75      +$K75      +$M75      +$O75</f>
        <v>96186440</v>
      </c>
      <c r="R75" s="72">
        <f>IF(($L75      =0),0,((($N75      -$L75      )/$L75      )*100))</f>
        <v>102.80322462440455</v>
      </c>
      <c r="S75" s="73">
        <f>IF(($M75      =0),0,((($O75      -$M75      )/$M75      )*100))</f>
        <v>215.33413724722607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62.614420109544412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71.873717560731393</v>
      </c>
      <c r="V75" s="131">
        <f>SUM(V9:V16,V19:V25,V28:V31,V34,V37:V41,V44:V54,V57:V60,V63:V67,V71:V72)</f>
        <v>2007000</v>
      </c>
      <c r="W75" s="132">
        <f>SUM(W9:W16,W19:W25,W28:W31,W34,W37:W41,W44:W54,W57:W60,W63:W67,W71:W72)</f>
        <v>783000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cTxaKZLiF9BaATDdP+eUOmSnEsz0vKdytvSjoQVbKVxK7zN83/PqkLaTVjnnOQa1G4Aj94Evm+j8DkkRZ7JHQ==" saltValue="9VA8DH1rC974COoJMQFus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2100000</v>
      </c>
      <c r="C10" s="118"/>
      <c r="D10" s="118"/>
      <c r="E10" s="118">
        <f t="shared" ref="E10:E17" si="0">$B10      +$C10      +$D10</f>
        <v>2100000</v>
      </c>
      <c r="F10" s="119">
        <v>2100000</v>
      </c>
      <c r="G10" s="120">
        <v>2100000</v>
      </c>
      <c r="H10" s="119">
        <v>77000</v>
      </c>
      <c r="I10" s="120">
        <v>77459</v>
      </c>
      <c r="J10" s="119">
        <v>470000</v>
      </c>
      <c r="K10" s="120">
        <v>457247</v>
      </c>
      <c r="L10" s="119">
        <v>146000</v>
      </c>
      <c r="M10" s="120">
        <v>429386</v>
      </c>
      <c r="N10" s="119">
        <v>788000</v>
      </c>
      <c r="O10" s="120">
        <v>1148510</v>
      </c>
      <c r="P10" s="119">
        <f t="shared" ref="P10:P17" si="1">$H10      +$J10      +$L10      +$N10</f>
        <v>1481000</v>
      </c>
      <c r="Q10" s="120">
        <f t="shared" ref="Q10:Q17" si="2">$I10      +$K10      +$M10      +$O10</f>
        <v>2112602</v>
      </c>
      <c r="R10" s="59">
        <f t="shared" ref="R10:R17" si="3">IF(($L10      =0),0,((($N10      -$L10      )/$L10      )*100))</f>
        <v>439.72602739726028</v>
      </c>
      <c r="S10" s="60">
        <f t="shared" ref="S10:S17" si="4">IF(($M10      =0),0,((($O10      -$M10      )/$M10      )*100))</f>
        <v>167.47728151360315</v>
      </c>
      <c r="T10" s="59">
        <f t="shared" ref="T10:T17" si="5">IF(($E10      =0),0,(($P10      /$E10      )*100))</f>
        <v>70.523809523809518</v>
      </c>
      <c r="U10" s="61">
        <f t="shared" ref="U10:U17" si="6">IF(($E10      =0),0,(($Q10      /$E10      )*100))</f>
        <v>100.60009523809524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1500000</v>
      </c>
      <c r="C15" s="118"/>
      <c r="D15" s="118"/>
      <c r="E15" s="118">
        <f t="shared" si="0"/>
        <v>1500000</v>
      </c>
      <c r="F15" s="119">
        <v>1500000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3600000</v>
      </c>
      <c r="C17" s="121">
        <f>SUM(C9:C16)</f>
        <v>0</v>
      </c>
      <c r="D17" s="121"/>
      <c r="E17" s="121">
        <f t="shared" si="0"/>
        <v>3600000</v>
      </c>
      <c r="F17" s="122">
        <f t="shared" ref="F17:O17" si="7">SUM(F9:F16)</f>
        <v>3600000</v>
      </c>
      <c r="G17" s="123">
        <f t="shared" si="7"/>
        <v>2100000</v>
      </c>
      <c r="H17" s="122">
        <f t="shared" si="7"/>
        <v>77000</v>
      </c>
      <c r="I17" s="123">
        <f t="shared" si="7"/>
        <v>77459</v>
      </c>
      <c r="J17" s="122">
        <f t="shared" si="7"/>
        <v>470000</v>
      </c>
      <c r="K17" s="123">
        <f t="shared" si="7"/>
        <v>457247</v>
      </c>
      <c r="L17" s="122">
        <f t="shared" si="7"/>
        <v>146000</v>
      </c>
      <c r="M17" s="123">
        <f t="shared" si="7"/>
        <v>429386</v>
      </c>
      <c r="N17" s="122">
        <f t="shared" si="7"/>
        <v>788000</v>
      </c>
      <c r="O17" s="123">
        <f t="shared" si="7"/>
        <v>1148510</v>
      </c>
      <c r="P17" s="122">
        <f t="shared" si="1"/>
        <v>1481000</v>
      </c>
      <c r="Q17" s="123">
        <f t="shared" si="2"/>
        <v>2112602</v>
      </c>
      <c r="R17" s="63">
        <f t="shared" si="3"/>
        <v>439.72602739726028</v>
      </c>
      <c r="S17" s="64">
        <f t="shared" si="4"/>
        <v>167.47728151360315</v>
      </c>
      <c r="T17" s="63">
        <f>IF((SUM($E9:$E14))=0,0,(P17/(SUM($E9:$E14))*100))</f>
        <v>70.523809523809518</v>
      </c>
      <c r="U17" s="65">
        <f>IF((SUM($E9:$E14))=0,0,(Q17/(SUM($E9:$E14))*100))</f>
        <v>100.60009523809524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20956000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20956000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3111000</v>
      </c>
      <c r="C34" s="118"/>
      <c r="D34" s="118"/>
      <c r="E34" s="118">
        <f>$B34      +$C34      +$D34</f>
        <v>3111000</v>
      </c>
      <c r="F34" s="119">
        <v>3111000</v>
      </c>
      <c r="G34" s="120">
        <v>3111000</v>
      </c>
      <c r="H34" s="119">
        <v>778000</v>
      </c>
      <c r="I34" s="120">
        <v>2463691</v>
      </c>
      <c r="J34" s="119">
        <v>994000</v>
      </c>
      <c r="K34" s="120">
        <v>647309</v>
      </c>
      <c r="L34" s="119">
        <v>828000</v>
      </c>
      <c r="M34" s="120"/>
      <c r="N34" s="119">
        <v>496000</v>
      </c>
      <c r="O34" s="120"/>
      <c r="P34" s="119">
        <f>$H34      +$J34      +$L34      +$N34</f>
        <v>3096000</v>
      </c>
      <c r="Q34" s="120">
        <f>$I34      +$K34      +$M34      +$O34</f>
        <v>3111000</v>
      </c>
      <c r="R34" s="59">
        <f>IF(($L34      =0),0,((($N34      -$L34      )/$L34      )*100))</f>
        <v>-40.096618357487927</v>
      </c>
      <c r="S34" s="60">
        <f>IF(($M34      =0),0,((($O34      -$M34      )/$M34      )*100))</f>
        <v>0</v>
      </c>
      <c r="T34" s="59">
        <f>IF(($E34      =0),0,(($P34      /$E34      )*100))</f>
        <v>99.517839922854392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3111000</v>
      </c>
      <c r="C35" s="121">
        <f>C34</f>
        <v>0</v>
      </c>
      <c r="D35" s="121"/>
      <c r="E35" s="121">
        <f>$B35      +$C35      +$D35</f>
        <v>3111000</v>
      </c>
      <c r="F35" s="122">
        <f t="shared" ref="F35:O35" si="17">F34</f>
        <v>3111000</v>
      </c>
      <c r="G35" s="123">
        <f t="shared" si="17"/>
        <v>3111000</v>
      </c>
      <c r="H35" s="122">
        <f t="shared" si="17"/>
        <v>778000</v>
      </c>
      <c r="I35" s="123">
        <f t="shared" si="17"/>
        <v>2463691</v>
      </c>
      <c r="J35" s="122">
        <f t="shared" si="17"/>
        <v>994000</v>
      </c>
      <c r="K35" s="123">
        <f t="shared" si="17"/>
        <v>647309</v>
      </c>
      <c r="L35" s="122">
        <f t="shared" si="17"/>
        <v>828000</v>
      </c>
      <c r="M35" s="123">
        <f t="shared" si="17"/>
        <v>0</v>
      </c>
      <c r="N35" s="122">
        <f t="shared" si="17"/>
        <v>496000</v>
      </c>
      <c r="O35" s="123">
        <f t="shared" si="17"/>
        <v>0</v>
      </c>
      <c r="P35" s="122">
        <f>$H35      +$J35      +$L35      +$N35</f>
        <v>3096000</v>
      </c>
      <c r="Q35" s="123">
        <f>$I35      +$K35      +$M35      +$O35</f>
        <v>3111000</v>
      </c>
      <c r="R35" s="63">
        <f>IF(($L35      =0),0,((($N35      -$L35      )/$L35      )*100))</f>
        <v>-40.096618357487927</v>
      </c>
      <c r="S35" s="64">
        <f>IF(($M35      =0),0,((($O35      -$M35      )/$M35      )*100))</f>
        <v>0</v>
      </c>
      <c r="T35" s="63">
        <f>IF($E35   =0,0,($P35   /$E35   )*100)</f>
        <v>99.517839922854392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22008000</v>
      </c>
      <c r="C37" s="118"/>
      <c r="D37" s="118"/>
      <c r="E37" s="118">
        <f t="shared" ref="E37:E42" si="18">$B37      +$C37      +$D37</f>
        <v>22008000</v>
      </c>
      <c r="F37" s="119">
        <v>22008000</v>
      </c>
      <c r="G37" s="120">
        <v>22008000</v>
      </c>
      <c r="H37" s="119">
        <v>9904000</v>
      </c>
      <c r="I37" s="120">
        <v>121789</v>
      </c>
      <c r="J37" s="119">
        <v>2200000</v>
      </c>
      <c r="K37" s="120"/>
      <c r="L37" s="119">
        <v>7629000</v>
      </c>
      <c r="M37" s="120"/>
      <c r="N37" s="119">
        <v>1820000</v>
      </c>
      <c r="O37" s="120"/>
      <c r="P37" s="119">
        <f t="shared" ref="P37:P42" si="19">$H37      +$J37      +$L37      +$N37</f>
        <v>21553000</v>
      </c>
      <c r="Q37" s="120">
        <f t="shared" ref="Q37:Q42" si="20">$I37      +$K37      +$M37      +$O37</f>
        <v>121789</v>
      </c>
      <c r="R37" s="59">
        <f t="shared" ref="R37:R42" si="21">IF(($L37      =0),0,((($N37      -$L37      )/$L37      )*100))</f>
        <v>-76.143662341066985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97.93256997455471</v>
      </c>
      <c r="U37" s="61">
        <f t="shared" ref="U37:U42" si="24">IF(($E37      =0),0,(($Q37      /$E37      )*100))</f>
        <v>0.55338513267902578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59880000</v>
      </c>
      <c r="C38" s="118">
        <v>9041000</v>
      </c>
      <c r="D38" s="118"/>
      <c r="E38" s="118">
        <f t="shared" si="18"/>
        <v>68921000</v>
      </c>
      <c r="F38" s="119">
        <v>59880000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81888000</v>
      </c>
      <c r="C42" s="121">
        <f>SUM(C37:C41)</f>
        <v>9041000</v>
      </c>
      <c r="D42" s="121"/>
      <c r="E42" s="121">
        <f t="shared" si="18"/>
        <v>90929000</v>
      </c>
      <c r="F42" s="122">
        <f t="shared" ref="F42:O42" si="25">SUM(F37:F41)</f>
        <v>81888000</v>
      </c>
      <c r="G42" s="123">
        <f t="shared" si="25"/>
        <v>22008000</v>
      </c>
      <c r="H42" s="122">
        <f t="shared" si="25"/>
        <v>9904000</v>
      </c>
      <c r="I42" s="123">
        <f t="shared" si="25"/>
        <v>121789</v>
      </c>
      <c r="J42" s="122">
        <f t="shared" si="25"/>
        <v>2200000</v>
      </c>
      <c r="K42" s="123">
        <f t="shared" si="25"/>
        <v>0</v>
      </c>
      <c r="L42" s="122">
        <f t="shared" si="25"/>
        <v>7629000</v>
      </c>
      <c r="M42" s="123">
        <f t="shared" si="25"/>
        <v>0</v>
      </c>
      <c r="N42" s="122">
        <f t="shared" si="25"/>
        <v>1820000</v>
      </c>
      <c r="O42" s="123">
        <f t="shared" si="25"/>
        <v>0</v>
      </c>
      <c r="P42" s="122">
        <f t="shared" si="19"/>
        <v>21553000</v>
      </c>
      <c r="Q42" s="123">
        <f t="shared" si="20"/>
        <v>121789</v>
      </c>
      <c r="R42" s="63">
        <f t="shared" si="21"/>
        <v>-76.143662341066985</v>
      </c>
      <c r="S42" s="64">
        <f t="shared" si="22"/>
        <v>0</v>
      </c>
      <c r="T42" s="63">
        <f>IF((+$E37+$E40) =0,0,(P42   /(+$E37+$E40) )*100)</f>
        <v>97.93256997455471</v>
      </c>
      <c r="U42" s="65">
        <f>IF((+$E37+$E40) =0,0,(Q42   /(+$E37+$E40) )*100)</f>
        <v>0.55338513267902578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88599000</v>
      </c>
      <c r="C69" s="130">
        <f>SUM(C9:C16,C19:C25,C28:C31,C34,C37:C41,C44:C54,C57:C60,C63:C67)</f>
        <v>9041000</v>
      </c>
      <c r="D69" s="130"/>
      <c r="E69" s="130">
        <f t="shared" si="35"/>
        <v>97640000</v>
      </c>
      <c r="F69" s="131">
        <f t="shared" ref="F69:O69" si="43">SUM(F9:F16,F19:F25,F28:F31,F34,F37:F41,F44:F54,F57:F60,F63:F67)</f>
        <v>88599000</v>
      </c>
      <c r="G69" s="132">
        <f t="shared" si="43"/>
        <v>27219000</v>
      </c>
      <c r="H69" s="131">
        <f t="shared" si="43"/>
        <v>10759000</v>
      </c>
      <c r="I69" s="132">
        <f t="shared" si="43"/>
        <v>2662939</v>
      </c>
      <c r="J69" s="131">
        <f t="shared" si="43"/>
        <v>3664000</v>
      </c>
      <c r="K69" s="132">
        <f t="shared" si="43"/>
        <v>1104556</v>
      </c>
      <c r="L69" s="131">
        <f t="shared" si="43"/>
        <v>8603000</v>
      </c>
      <c r="M69" s="132">
        <f t="shared" si="43"/>
        <v>429386</v>
      </c>
      <c r="N69" s="131">
        <f t="shared" si="43"/>
        <v>3104000</v>
      </c>
      <c r="O69" s="132">
        <f t="shared" si="43"/>
        <v>1148510</v>
      </c>
      <c r="P69" s="131">
        <f t="shared" si="36"/>
        <v>26130000</v>
      </c>
      <c r="Q69" s="132">
        <f t="shared" si="37"/>
        <v>5345391</v>
      </c>
      <c r="R69" s="72">
        <f t="shared" si="38"/>
        <v>-63.919562943159356</v>
      </c>
      <c r="S69" s="73">
        <f t="shared" si="39"/>
        <v>167.47728151360315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95.999118262978072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19.638454755869063</v>
      </c>
      <c r="V69" s="131">
        <f>SUM(V9:V16,V19:V25,V28:V31,V34,V37:V41,V44:V54,V57:V60,V63:V67)</f>
        <v>20956000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67045000</v>
      </c>
      <c r="C71" s="118"/>
      <c r="D71" s="118"/>
      <c r="E71" s="118">
        <f>$B71      +$C71      +$D71</f>
        <v>67045000</v>
      </c>
      <c r="F71" s="119">
        <v>67045000</v>
      </c>
      <c r="G71" s="120">
        <v>67045000</v>
      </c>
      <c r="H71" s="119">
        <v>15176000</v>
      </c>
      <c r="I71" s="120">
        <v>18956848</v>
      </c>
      <c r="J71" s="119">
        <v>15852000</v>
      </c>
      <c r="K71" s="120">
        <v>13157641</v>
      </c>
      <c r="L71" s="119">
        <v>9484000</v>
      </c>
      <c r="M71" s="120">
        <v>15487402</v>
      </c>
      <c r="N71" s="119">
        <v>21324000</v>
      </c>
      <c r="O71" s="120">
        <v>11242150</v>
      </c>
      <c r="P71" s="119">
        <f>$H71      +$J71      +$L71      +$N71</f>
        <v>61836000</v>
      </c>
      <c r="Q71" s="120">
        <f>$I71      +$K71      +$M71      +$O71</f>
        <v>58844041</v>
      </c>
      <c r="R71" s="59">
        <f>IF(($L71      =0),0,((($N71      -$L71      )/$L71      )*100))</f>
        <v>124.84183888654576</v>
      </c>
      <c r="S71" s="60">
        <f>IF(($M71      =0),0,((($O71      -$M71      )/$M71      )*100))</f>
        <v>-27.41100153531238</v>
      </c>
      <c r="T71" s="59">
        <f>IF(($E71      =0),0,(($P71      /$E71      )*100))</f>
        <v>92.230591393839958</v>
      </c>
      <c r="U71" s="61">
        <f>IF(($E71      =0),0,(($Q71      /$E71      )*100))</f>
        <v>87.767978223581181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67045000</v>
      </c>
      <c r="C73" s="127">
        <f>SUM(C71:C72)</f>
        <v>0</v>
      </c>
      <c r="D73" s="127"/>
      <c r="E73" s="127">
        <f>$B73      +$C73      +$D73</f>
        <v>67045000</v>
      </c>
      <c r="F73" s="128">
        <f t="shared" ref="F73:O73" si="44">SUM(F71:F72)</f>
        <v>67045000</v>
      </c>
      <c r="G73" s="129">
        <f t="shared" si="44"/>
        <v>67045000</v>
      </c>
      <c r="H73" s="128">
        <f t="shared" si="44"/>
        <v>15176000</v>
      </c>
      <c r="I73" s="129">
        <f t="shared" si="44"/>
        <v>18956848</v>
      </c>
      <c r="J73" s="128">
        <f t="shared" si="44"/>
        <v>15852000</v>
      </c>
      <c r="K73" s="129">
        <f t="shared" si="44"/>
        <v>13157641</v>
      </c>
      <c r="L73" s="128">
        <f t="shared" si="44"/>
        <v>9484000</v>
      </c>
      <c r="M73" s="129">
        <f t="shared" si="44"/>
        <v>15487402</v>
      </c>
      <c r="N73" s="128">
        <f t="shared" si="44"/>
        <v>21324000</v>
      </c>
      <c r="O73" s="129">
        <f t="shared" si="44"/>
        <v>11242150</v>
      </c>
      <c r="P73" s="128">
        <f>$H73      +$J73      +$L73      +$N73</f>
        <v>61836000</v>
      </c>
      <c r="Q73" s="129">
        <f>$I73      +$K73      +$M73      +$O73</f>
        <v>58844041</v>
      </c>
      <c r="R73" s="68">
        <f>IF(($L73      =0),0,((($N73      -$L73      )/$L73      )*100))</f>
        <v>124.84183888654576</v>
      </c>
      <c r="S73" s="69">
        <f>IF(($M73      =0),0,((($O73      -$M73      )/$M73      )*100))</f>
        <v>-27.41100153531238</v>
      </c>
      <c r="T73" s="68">
        <f>IF(($E71      =0),0,(($P71      /$E71      )*100))</f>
        <v>92.230591393839958</v>
      </c>
      <c r="U73" s="70">
        <f>IF($E71   =0,0,($Q71   /$E71 )*100)</f>
        <v>87.767978223581181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67045000</v>
      </c>
      <c r="C74" s="130">
        <f>SUM(C71:C72)</f>
        <v>0</v>
      </c>
      <c r="D74" s="130"/>
      <c r="E74" s="130">
        <f>$B74      +$C74      +$D74</f>
        <v>67045000</v>
      </c>
      <c r="F74" s="131">
        <f t="shared" ref="F74:O74" si="45">SUM(F71:F72)</f>
        <v>67045000</v>
      </c>
      <c r="G74" s="132">
        <f t="shared" si="45"/>
        <v>67045000</v>
      </c>
      <c r="H74" s="131">
        <f t="shared" si="45"/>
        <v>15176000</v>
      </c>
      <c r="I74" s="132">
        <f t="shared" si="45"/>
        <v>18956848</v>
      </c>
      <c r="J74" s="131">
        <f t="shared" si="45"/>
        <v>15852000</v>
      </c>
      <c r="K74" s="132">
        <f t="shared" si="45"/>
        <v>13157641</v>
      </c>
      <c r="L74" s="131">
        <f t="shared" si="45"/>
        <v>9484000</v>
      </c>
      <c r="M74" s="132">
        <f t="shared" si="45"/>
        <v>15487402</v>
      </c>
      <c r="N74" s="131">
        <f t="shared" si="45"/>
        <v>21324000</v>
      </c>
      <c r="O74" s="132">
        <f t="shared" si="45"/>
        <v>11242150</v>
      </c>
      <c r="P74" s="131">
        <f>$H74      +$J74      +$L74      +$N74</f>
        <v>61836000</v>
      </c>
      <c r="Q74" s="132">
        <f>$I74      +$K74      +$M74      +$O74</f>
        <v>58844041</v>
      </c>
      <c r="R74" s="72">
        <f>IF(($L74      =0),0,((($N74      -$L74      )/$L74      )*100))</f>
        <v>124.84183888654576</v>
      </c>
      <c r="S74" s="73">
        <f>IF(($M74      =0),0,((($O74      -$M74      )/$M74      )*100))</f>
        <v>-27.41100153531238</v>
      </c>
      <c r="T74" s="72">
        <f>IF(($E71      =0),0,(($P71      /$E71      )*100))</f>
        <v>92.230591393839958</v>
      </c>
      <c r="U74" s="76">
        <f>IF($E71   =0,0,($Q71   /$E71 )*100)</f>
        <v>87.767978223581181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155644000</v>
      </c>
      <c r="C75" s="130">
        <f>SUM(C9:C16,C19:C25,C28:C31,C34,C37:C41,C44:C54,C57:C60,C63:C67,C71:C72)</f>
        <v>9041000</v>
      </c>
      <c r="D75" s="130"/>
      <c r="E75" s="130">
        <f>$B75      +$C75      +$D75</f>
        <v>164685000</v>
      </c>
      <c r="F75" s="131">
        <f t="shared" ref="F75:O75" si="46">SUM(F9:F16,F19:F25,F28:F31,F34,F37:F41,F44:F54,F57:F60,F63:F67,F71:F72)</f>
        <v>155644000</v>
      </c>
      <c r="G75" s="132">
        <f t="shared" si="46"/>
        <v>94264000</v>
      </c>
      <c r="H75" s="131">
        <f t="shared" si="46"/>
        <v>25935000</v>
      </c>
      <c r="I75" s="132">
        <f t="shared" si="46"/>
        <v>21619787</v>
      </c>
      <c r="J75" s="131">
        <f t="shared" si="46"/>
        <v>19516000</v>
      </c>
      <c r="K75" s="132">
        <f t="shared" si="46"/>
        <v>14262197</v>
      </c>
      <c r="L75" s="131">
        <f t="shared" si="46"/>
        <v>18087000</v>
      </c>
      <c r="M75" s="132">
        <f t="shared" si="46"/>
        <v>15916788</v>
      </c>
      <c r="N75" s="131">
        <f t="shared" si="46"/>
        <v>24428000</v>
      </c>
      <c r="O75" s="132">
        <f t="shared" si="46"/>
        <v>12390660</v>
      </c>
      <c r="P75" s="131">
        <f>$H75      +$J75      +$L75      +$N75</f>
        <v>87966000</v>
      </c>
      <c r="Q75" s="132">
        <f>$I75      +$K75      +$M75      +$O75</f>
        <v>64189432</v>
      </c>
      <c r="R75" s="72">
        <f>IF(($L75      =0),0,((($N75      -$L75      )/$L75      )*100))</f>
        <v>35.05832918670869</v>
      </c>
      <c r="S75" s="73">
        <f>IF(($M75      =0),0,((($O75      -$M75      )/$M75      )*100))</f>
        <v>-22.153514892577572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93.318764321480103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68.095383179156414</v>
      </c>
      <c r="V75" s="131">
        <f>SUM(V9:V16,V19:V25,V28:V31,V34,V37:V41,V44:V54,V57:V60,V63:V67,V71:V72)</f>
        <v>20956000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jILdtQyM9YgCH1P5eq/hPLYTrsix2xafC5jJ/0aAsI+tvwOlahFhiaN230NSSlbeqzdNC+Nclxjrle9ACXYWhw==" saltValue="FQdcF3Mm8oIzzln2cGXhZ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2700000</v>
      </c>
      <c r="C10" s="118"/>
      <c r="D10" s="118"/>
      <c r="E10" s="118">
        <f t="shared" ref="E10:E17" si="0">$B10      +$C10      +$D10</f>
        <v>2700000</v>
      </c>
      <c r="F10" s="119">
        <v>2700000</v>
      </c>
      <c r="G10" s="120">
        <v>2700000</v>
      </c>
      <c r="H10" s="119">
        <v>644000</v>
      </c>
      <c r="I10" s="120">
        <v>643419</v>
      </c>
      <c r="J10" s="119">
        <v>1108000</v>
      </c>
      <c r="K10" s="120">
        <v>870649</v>
      </c>
      <c r="L10" s="119">
        <v>369000</v>
      </c>
      <c r="M10" s="120">
        <v>368156</v>
      </c>
      <c r="N10" s="119">
        <v>549000</v>
      </c>
      <c r="O10" s="120">
        <v>580376</v>
      </c>
      <c r="P10" s="119">
        <f t="shared" ref="P10:P17" si="1">$H10      +$J10      +$L10      +$N10</f>
        <v>2670000</v>
      </c>
      <c r="Q10" s="120">
        <f t="shared" ref="Q10:Q17" si="2">$I10      +$K10      +$M10      +$O10</f>
        <v>2462600</v>
      </c>
      <c r="R10" s="59">
        <f t="shared" ref="R10:R17" si="3">IF(($L10      =0),0,((($N10      -$L10      )/$L10      )*100))</f>
        <v>48.780487804878049</v>
      </c>
      <c r="S10" s="60">
        <f t="shared" ref="S10:S17" si="4">IF(($M10      =0),0,((($O10      -$M10      )/$M10      )*100))</f>
        <v>57.644042199502387</v>
      </c>
      <c r="T10" s="59">
        <f t="shared" ref="T10:T17" si="5">IF(($E10      =0),0,(($P10      /$E10      )*100))</f>
        <v>98.888888888888886</v>
      </c>
      <c r="U10" s="61">
        <f t="shared" ref="U10:U17" si="6">IF(($E10      =0),0,(($Q10      /$E10      )*100))</f>
        <v>91.207407407407402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2700000</v>
      </c>
      <c r="C17" s="121">
        <f>SUM(C9:C16)</f>
        <v>0</v>
      </c>
      <c r="D17" s="121"/>
      <c r="E17" s="121">
        <f t="shared" si="0"/>
        <v>2700000</v>
      </c>
      <c r="F17" s="122">
        <f t="shared" ref="F17:O17" si="7">SUM(F9:F16)</f>
        <v>2700000</v>
      </c>
      <c r="G17" s="123">
        <f t="shared" si="7"/>
        <v>2700000</v>
      </c>
      <c r="H17" s="122">
        <f t="shared" si="7"/>
        <v>644000</v>
      </c>
      <c r="I17" s="123">
        <f t="shared" si="7"/>
        <v>643419</v>
      </c>
      <c r="J17" s="122">
        <f t="shared" si="7"/>
        <v>1108000</v>
      </c>
      <c r="K17" s="123">
        <f t="shared" si="7"/>
        <v>870649</v>
      </c>
      <c r="L17" s="122">
        <f t="shared" si="7"/>
        <v>369000</v>
      </c>
      <c r="M17" s="123">
        <f t="shared" si="7"/>
        <v>368156</v>
      </c>
      <c r="N17" s="122">
        <f t="shared" si="7"/>
        <v>549000</v>
      </c>
      <c r="O17" s="123">
        <f t="shared" si="7"/>
        <v>580376</v>
      </c>
      <c r="P17" s="122">
        <f t="shared" si="1"/>
        <v>2670000</v>
      </c>
      <c r="Q17" s="123">
        <f t="shared" si="2"/>
        <v>2462600</v>
      </c>
      <c r="R17" s="63">
        <f t="shared" si="3"/>
        <v>48.780487804878049</v>
      </c>
      <c r="S17" s="64">
        <f t="shared" si="4"/>
        <v>57.644042199502387</v>
      </c>
      <c r="T17" s="63">
        <f>IF((SUM($E9:$E14))=0,0,(P17/(SUM($E9:$E14))*100))</f>
        <v>98.888888888888886</v>
      </c>
      <c r="U17" s="65">
        <f>IF((SUM($E9:$E14))=0,0,(Q17/(SUM($E9:$E14))*100))</f>
        <v>91.207407407407402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21315000</v>
      </c>
      <c r="C23" s="118">
        <v>30592000</v>
      </c>
      <c r="D23" s="118"/>
      <c r="E23" s="118">
        <f t="shared" si="8"/>
        <v>51907000</v>
      </c>
      <c r="F23" s="119">
        <v>51907000</v>
      </c>
      <c r="G23" s="120">
        <v>51907000</v>
      </c>
      <c r="H23" s="119"/>
      <c r="I23" s="120"/>
      <c r="J23" s="119">
        <v>3949000</v>
      </c>
      <c r="K23" s="120"/>
      <c r="L23" s="119">
        <v>7488000</v>
      </c>
      <c r="M23" s="120">
        <v>5165375</v>
      </c>
      <c r="N23" s="119">
        <v>2800000</v>
      </c>
      <c r="O23" s="120">
        <v>15633274</v>
      </c>
      <c r="P23" s="119">
        <f t="shared" si="9"/>
        <v>14237000</v>
      </c>
      <c r="Q23" s="120">
        <f t="shared" si="10"/>
        <v>20798649</v>
      </c>
      <c r="R23" s="59">
        <f t="shared" si="11"/>
        <v>-62.606837606837608</v>
      </c>
      <c r="S23" s="60">
        <f t="shared" si="12"/>
        <v>202.65516056433461</v>
      </c>
      <c r="T23" s="59">
        <f t="shared" si="13"/>
        <v>27.42789989789431</v>
      </c>
      <c r="U23" s="61">
        <f t="shared" si="14"/>
        <v>40.06906390274915</v>
      </c>
      <c r="V23" s="119">
        <v>3697000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21315000</v>
      </c>
      <c r="C26" s="121">
        <f>SUM(C19:C25)</f>
        <v>30592000</v>
      </c>
      <c r="D26" s="121"/>
      <c r="E26" s="121">
        <f t="shared" si="8"/>
        <v>51907000</v>
      </c>
      <c r="F26" s="122">
        <f t="shared" ref="F26:O26" si="15">SUM(F19:F25)</f>
        <v>51907000</v>
      </c>
      <c r="G26" s="123">
        <f t="shared" si="15"/>
        <v>51907000</v>
      </c>
      <c r="H26" s="122">
        <f t="shared" si="15"/>
        <v>0</v>
      </c>
      <c r="I26" s="123">
        <f t="shared" si="15"/>
        <v>0</v>
      </c>
      <c r="J26" s="122">
        <f t="shared" si="15"/>
        <v>3949000</v>
      </c>
      <c r="K26" s="123">
        <f t="shared" si="15"/>
        <v>0</v>
      </c>
      <c r="L26" s="122">
        <f t="shared" si="15"/>
        <v>7488000</v>
      </c>
      <c r="M26" s="123">
        <f t="shared" si="15"/>
        <v>5165375</v>
      </c>
      <c r="N26" s="122">
        <f t="shared" si="15"/>
        <v>2800000</v>
      </c>
      <c r="O26" s="123">
        <f t="shared" si="15"/>
        <v>15633274</v>
      </c>
      <c r="P26" s="122">
        <f t="shared" si="9"/>
        <v>14237000</v>
      </c>
      <c r="Q26" s="123">
        <f t="shared" si="10"/>
        <v>20798649</v>
      </c>
      <c r="R26" s="63">
        <f t="shared" si="11"/>
        <v>-62.606837606837608</v>
      </c>
      <c r="S26" s="64">
        <f t="shared" si="12"/>
        <v>202.65516056433461</v>
      </c>
      <c r="T26" s="63">
        <f>IF(($E26-$E21-$E25)   =0,0,($P26   /($E26-$E21-$E25)   )*100)</f>
        <v>27.42789989789431</v>
      </c>
      <c r="U26" s="65">
        <f>IF(($E26-$E21-$E25)   =0,0,($Q26   /($E26-$E21-$E25)   )*100)</f>
        <v>40.06906390274915</v>
      </c>
      <c r="V26" s="122">
        <f>SUM(V19:V25)</f>
        <v>3697000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2597000</v>
      </c>
      <c r="C34" s="118"/>
      <c r="D34" s="118"/>
      <c r="E34" s="118">
        <f>$B34      +$C34      +$D34</f>
        <v>2597000</v>
      </c>
      <c r="F34" s="119">
        <v>2597000</v>
      </c>
      <c r="G34" s="120">
        <v>2597000</v>
      </c>
      <c r="H34" s="119">
        <v>607000</v>
      </c>
      <c r="I34" s="120">
        <v>609050</v>
      </c>
      <c r="J34" s="119">
        <v>397000</v>
      </c>
      <c r="K34" s="120">
        <v>212380</v>
      </c>
      <c r="L34" s="119">
        <v>568000</v>
      </c>
      <c r="M34" s="120">
        <v>571380</v>
      </c>
      <c r="N34" s="119">
        <v>716000</v>
      </c>
      <c r="O34" s="120">
        <v>477590</v>
      </c>
      <c r="P34" s="119">
        <f>$H34      +$J34      +$L34      +$N34</f>
        <v>2288000</v>
      </c>
      <c r="Q34" s="120">
        <f>$I34      +$K34      +$M34      +$O34</f>
        <v>1870400</v>
      </c>
      <c r="R34" s="59">
        <f>IF(($L34      =0),0,((($N34      -$L34      )/$L34      )*100))</f>
        <v>26.056338028169012</v>
      </c>
      <c r="S34" s="60">
        <f>IF(($M34      =0),0,((($O34      -$M34      )/$M34      )*100))</f>
        <v>-16.414645244845811</v>
      </c>
      <c r="T34" s="59">
        <f>IF(($E34      =0),0,(($P34      /$E34      )*100))</f>
        <v>88.101655756642288</v>
      </c>
      <c r="U34" s="61">
        <f>IF(($E34      =0),0,(($Q34      /$E34      )*100))</f>
        <v>72.021563342318061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2597000</v>
      </c>
      <c r="C35" s="121">
        <f>C34</f>
        <v>0</v>
      </c>
      <c r="D35" s="121"/>
      <c r="E35" s="121">
        <f>$B35      +$C35      +$D35</f>
        <v>2597000</v>
      </c>
      <c r="F35" s="122">
        <f t="shared" ref="F35:O35" si="17">F34</f>
        <v>2597000</v>
      </c>
      <c r="G35" s="123">
        <f t="shared" si="17"/>
        <v>2597000</v>
      </c>
      <c r="H35" s="122">
        <f t="shared" si="17"/>
        <v>607000</v>
      </c>
      <c r="I35" s="123">
        <f t="shared" si="17"/>
        <v>609050</v>
      </c>
      <c r="J35" s="122">
        <f t="shared" si="17"/>
        <v>397000</v>
      </c>
      <c r="K35" s="123">
        <f t="shared" si="17"/>
        <v>212380</v>
      </c>
      <c r="L35" s="122">
        <f t="shared" si="17"/>
        <v>568000</v>
      </c>
      <c r="M35" s="123">
        <f t="shared" si="17"/>
        <v>571380</v>
      </c>
      <c r="N35" s="122">
        <f t="shared" si="17"/>
        <v>716000</v>
      </c>
      <c r="O35" s="123">
        <f t="shared" si="17"/>
        <v>477590</v>
      </c>
      <c r="P35" s="122">
        <f>$H35      +$J35      +$L35      +$N35</f>
        <v>2288000</v>
      </c>
      <c r="Q35" s="123">
        <f>$I35      +$K35      +$M35      +$O35</f>
        <v>1870400</v>
      </c>
      <c r="R35" s="63">
        <f>IF(($L35      =0),0,((($N35      -$L35      )/$L35      )*100))</f>
        <v>26.056338028169012</v>
      </c>
      <c r="S35" s="64">
        <f>IF(($M35      =0),0,((($O35      -$M35      )/$M35      )*100))</f>
        <v>-16.414645244845811</v>
      </c>
      <c r="T35" s="63">
        <f>IF($E35   =0,0,($P35   /$E35   )*100)</f>
        <v>88.101655756642288</v>
      </c>
      <c r="U35" s="65">
        <f>IF($E35   =0,0,($Q35   /$E35   )*100)</f>
        <v>72.021563342318061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9970000</v>
      </c>
      <c r="C37" s="118"/>
      <c r="D37" s="118"/>
      <c r="E37" s="118">
        <f t="shared" ref="E37:E42" si="18">$B37      +$C37      +$D37</f>
        <v>9970000</v>
      </c>
      <c r="F37" s="119">
        <v>9970000</v>
      </c>
      <c r="G37" s="120">
        <v>10970000</v>
      </c>
      <c r="H37" s="119">
        <v>4486000</v>
      </c>
      <c r="I37" s="120"/>
      <c r="J37" s="119">
        <v>1994000</v>
      </c>
      <c r="K37" s="120"/>
      <c r="L37" s="119">
        <v>2380000</v>
      </c>
      <c r="M37" s="120"/>
      <c r="N37" s="119">
        <v>2110000</v>
      </c>
      <c r="O37" s="120"/>
      <c r="P37" s="119">
        <f t="shared" ref="P37:P42" si="19">$H37      +$J37      +$L37      +$N37</f>
        <v>10970000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-11.344537815126051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110.03009027081244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732000</v>
      </c>
      <c r="C38" s="118">
        <v>-466000</v>
      </c>
      <c r="D38" s="118"/>
      <c r="E38" s="118">
        <f t="shared" si="18"/>
        <v>266000</v>
      </c>
      <c r="F38" s="119">
        <v>732000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10702000</v>
      </c>
      <c r="C42" s="121">
        <f>SUM(C37:C41)</f>
        <v>-466000</v>
      </c>
      <c r="D42" s="121"/>
      <c r="E42" s="121">
        <f t="shared" si="18"/>
        <v>10236000</v>
      </c>
      <c r="F42" s="122">
        <f t="shared" ref="F42:O42" si="25">SUM(F37:F41)</f>
        <v>10702000</v>
      </c>
      <c r="G42" s="123">
        <f t="shared" si="25"/>
        <v>10970000</v>
      </c>
      <c r="H42" s="122">
        <f t="shared" si="25"/>
        <v>4486000</v>
      </c>
      <c r="I42" s="123">
        <f t="shared" si="25"/>
        <v>0</v>
      </c>
      <c r="J42" s="122">
        <f t="shared" si="25"/>
        <v>1994000</v>
      </c>
      <c r="K42" s="123">
        <f t="shared" si="25"/>
        <v>0</v>
      </c>
      <c r="L42" s="122">
        <f t="shared" si="25"/>
        <v>2380000</v>
      </c>
      <c r="M42" s="123">
        <f t="shared" si="25"/>
        <v>0</v>
      </c>
      <c r="N42" s="122">
        <f t="shared" si="25"/>
        <v>2110000</v>
      </c>
      <c r="O42" s="123">
        <f t="shared" si="25"/>
        <v>0</v>
      </c>
      <c r="P42" s="122">
        <f t="shared" si="19"/>
        <v>10970000</v>
      </c>
      <c r="Q42" s="123">
        <f t="shared" si="20"/>
        <v>0</v>
      </c>
      <c r="R42" s="63">
        <f t="shared" si="21"/>
        <v>-11.344537815126051</v>
      </c>
      <c r="S42" s="64">
        <f t="shared" si="22"/>
        <v>0</v>
      </c>
      <c r="T42" s="63">
        <f>IF((+$E37+$E40) =0,0,(P42   /(+$E37+$E40) )*100)</f>
        <v>110.03009027081244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37314000</v>
      </c>
      <c r="C69" s="130">
        <f>SUM(C9:C16,C19:C25,C28:C31,C34,C37:C41,C44:C54,C57:C60,C63:C67)</f>
        <v>30126000</v>
      </c>
      <c r="D69" s="130"/>
      <c r="E69" s="130">
        <f t="shared" si="35"/>
        <v>67440000</v>
      </c>
      <c r="F69" s="131">
        <f t="shared" ref="F69:O69" si="43">SUM(F9:F16,F19:F25,F28:F31,F34,F37:F41,F44:F54,F57:F60,F63:F67)</f>
        <v>67906000</v>
      </c>
      <c r="G69" s="132">
        <f t="shared" si="43"/>
        <v>68174000</v>
      </c>
      <c r="H69" s="131">
        <f t="shared" si="43"/>
        <v>5737000</v>
      </c>
      <c r="I69" s="132">
        <f t="shared" si="43"/>
        <v>1252469</v>
      </c>
      <c r="J69" s="131">
        <f t="shared" si="43"/>
        <v>7448000</v>
      </c>
      <c r="K69" s="132">
        <f t="shared" si="43"/>
        <v>1083029</v>
      </c>
      <c r="L69" s="131">
        <f t="shared" si="43"/>
        <v>10805000</v>
      </c>
      <c r="M69" s="132">
        <f t="shared" si="43"/>
        <v>6104911</v>
      </c>
      <c r="N69" s="131">
        <f t="shared" si="43"/>
        <v>6175000</v>
      </c>
      <c r="O69" s="132">
        <f t="shared" si="43"/>
        <v>16691240</v>
      </c>
      <c r="P69" s="131">
        <f t="shared" si="36"/>
        <v>30165000</v>
      </c>
      <c r="Q69" s="132">
        <f t="shared" si="37"/>
        <v>25131649</v>
      </c>
      <c r="R69" s="72">
        <f t="shared" si="38"/>
        <v>-42.850532161036561</v>
      </c>
      <c r="S69" s="73">
        <f t="shared" si="39"/>
        <v>173.40677038535043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44.905767112275583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37.412762378301132</v>
      </c>
      <c r="V69" s="131">
        <f>SUM(V9:V16,V19:V25,V28:V31,V34,V37:V41,V44:V54,V57:V60,V63:V67)</f>
        <v>3697000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44381000</v>
      </c>
      <c r="C71" s="118"/>
      <c r="D71" s="118"/>
      <c r="E71" s="118">
        <f>$B71      +$C71      +$D71</f>
        <v>44381000</v>
      </c>
      <c r="F71" s="119">
        <v>44381000</v>
      </c>
      <c r="G71" s="120">
        <v>44381000</v>
      </c>
      <c r="H71" s="119">
        <v>13398000</v>
      </c>
      <c r="I71" s="120">
        <v>5892211</v>
      </c>
      <c r="J71" s="119">
        <v>9826000</v>
      </c>
      <c r="K71" s="120">
        <v>6597728</v>
      </c>
      <c r="L71" s="119">
        <v>2506000</v>
      </c>
      <c r="M71" s="120">
        <v>1408631</v>
      </c>
      <c r="N71" s="119">
        <v>4225000</v>
      </c>
      <c r="O71" s="120">
        <v>18337101</v>
      </c>
      <c r="P71" s="119">
        <f>$H71      +$J71      +$L71      +$N71</f>
        <v>29955000</v>
      </c>
      <c r="Q71" s="120">
        <f>$I71      +$K71      +$M71      +$O71</f>
        <v>32235671</v>
      </c>
      <c r="R71" s="59">
        <f>IF(($L71      =0),0,((($N71      -$L71      )/$L71      )*100))</f>
        <v>68.595371109337592</v>
      </c>
      <c r="S71" s="60">
        <f>IF(($M71      =0),0,((($O71      -$M71      )/$M71      )*100))</f>
        <v>1201.7675317382623</v>
      </c>
      <c r="T71" s="59">
        <f>IF(($E71      =0),0,(($P71      /$E71      )*100))</f>
        <v>67.495099254185348</v>
      </c>
      <c r="U71" s="61">
        <f>IF(($E71      =0),0,(($Q71      /$E71      )*100))</f>
        <v>72.633944706067908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44381000</v>
      </c>
      <c r="C73" s="127">
        <f>SUM(C71:C72)</f>
        <v>0</v>
      </c>
      <c r="D73" s="127"/>
      <c r="E73" s="127">
        <f>$B73      +$C73      +$D73</f>
        <v>44381000</v>
      </c>
      <c r="F73" s="128">
        <f t="shared" ref="F73:O73" si="44">SUM(F71:F72)</f>
        <v>44381000</v>
      </c>
      <c r="G73" s="129">
        <f t="shared" si="44"/>
        <v>44381000</v>
      </c>
      <c r="H73" s="128">
        <f t="shared" si="44"/>
        <v>13398000</v>
      </c>
      <c r="I73" s="129">
        <f t="shared" si="44"/>
        <v>5892211</v>
      </c>
      <c r="J73" s="128">
        <f t="shared" si="44"/>
        <v>9826000</v>
      </c>
      <c r="K73" s="129">
        <f t="shared" si="44"/>
        <v>6597728</v>
      </c>
      <c r="L73" s="128">
        <f t="shared" si="44"/>
        <v>2506000</v>
      </c>
      <c r="M73" s="129">
        <f t="shared" si="44"/>
        <v>1408631</v>
      </c>
      <c r="N73" s="128">
        <f t="shared" si="44"/>
        <v>4225000</v>
      </c>
      <c r="O73" s="129">
        <f t="shared" si="44"/>
        <v>18337101</v>
      </c>
      <c r="P73" s="128">
        <f>$H73      +$J73      +$L73      +$N73</f>
        <v>29955000</v>
      </c>
      <c r="Q73" s="129">
        <f>$I73      +$K73      +$M73      +$O73</f>
        <v>32235671</v>
      </c>
      <c r="R73" s="68">
        <f>IF(($L73      =0),0,((($N73      -$L73      )/$L73      )*100))</f>
        <v>68.595371109337592</v>
      </c>
      <c r="S73" s="69">
        <f>IF(($M73      =0),0,((($O73      -$M73      )/$M73      )*100))</f>
        <v>1201.7675317382623</v>
      </c>
      <c r="T73" s="68">
        <f>IF(($E71      =0),0,(($P71      /$E71      )*100))</f>
        <v>67.495099254185348</v>
      </c>
      <c r="U73" s="70">
        <f>IF($E71   =0,0,($Q71   /$E71 )*100)</f>
        <v>72.633944706067908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44381000</v>
      </c>
      <c r="C74" s="130">
        <f>SUM(C71:C72)</f>
        <v>0</v>
      </c>
      <c r="D74" s="130"/>
      <c r="E74" s="130">
        <f>$B74      +$C74      +$D74</f>
        <v>44381000</v>
      </c>
      <c r="F74" s="131">
        <f t="shared" ref="F74:O74" si="45">SUM(F71:F72)</f>
        <v>44381000</v>
      </c>
      <c r="G74" s="132">
        <f t="shared" si="45"/>
        <v>44381000</v>
      </c>
      <c r="H74" s="131">
        <f t="shared" si="45"/>
        <v>13398000</v>
      </c>
      <c r="I74" s="132">
        <f t="shared" si="45"/>
        <v>5892211</v>
      </c>
      <c r="J74" s="131">
        <f t="shared" si="45"/>
        <v>9826000</v>
      </c>
      <c r="K74" s="132">
        <f t="shared" si="45"/>
        <v>6597728</v>
      </c>
      <c r="L74" s="131">
        <f t="shared" si="45"/>
        <v>2506000</v>
      </c>
      <c r="M74" s="132">
        <f t="shared" si="45"/>
        <v>1408631</v>
      </c>
      <c r="N74" s="131">
        <f t="shared" si="45"/>
        <v>4225000</v>
      </c>
      <c r="O74" s="132">
        <f t="shared" si="45"/>
        <v>18337101</v>
      </c>
      <c r="P74" s="131">
        <f>$H74      +$J74      +$L74      +$N74</f>
        <v>29955000</v>
      </c>
      <c r="Q74" s="132">
        <f>$I74      +$K74      +$M74      +$O74</f>
        <v>32235671</v>
      </c>
      <c r="R74" s="72">
        <f>IF(($L74      =0),0,((($N74      -$L74      )/$L74      )*100))</f>
        <v>68.595371109337592</v>
      </c>
      <c r="S74" s="73">
        <f>IF(($M74      =0),0,((($O74      -$M74      )/$M74      )*100))</f>
        <v>1201.7675317382623</v>
      </c>
      <c r="T74" s="72">
        <f>IF(($E71      =0),0,(($P71      /$E71      )*100))</f>
        <v>67.495099254185348</v>
      </c>
      <c r="U74" s="76">
        <f>IF($E71   =0,0,($Q71   /$E71 )*100)</f>
        <v>72.633944706067908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81695000</v>
      </c>
      <c r="C75" s="130">
        <f>SUM(C9:C16,C19:C25,C28:C31,C34,C37:C41,C44:C54,C57:C60,C63:C67,C71:C72)</f>
        <v>30126000</v>
      </c>
      <c r="D75" s="130"/>
      <c r="E75" s="130">
        <f>$B75      +$C75      +$D75</f>
        <v>111821000</v>
      </c>
      <c r="F75" s="131">
        <f t="shared" ref="F75:O75" si="46">SUM(F9:F16,F19:F25,F28:F31,F34,F37:F41,F44:F54,F57:F60,F63:F67,F71:F72)</f>
        <v>112287000</v>
      </c>
      <c r="G75" s="132">
        <f t="shared" si="46"/>
        <v>112555000</v>
      </c>
      <c r="H75" s="131">
        <f t="shared" si="46"/>
        <v>19135000</v>
      </c>
      <c r="I75" s="132">
        <f t="shared" si="46"/>
        <v>7144680</v>
      </c>
      <c r="J75" s="131">
        <f t="shared" si="46"/>
        <v>17274000</v>
      </c>
      <c r="K75" s="132">
        <f t="shared" si="46"/>
        <v>7680757</v>
      </c>
      <c r="L75" s="131">
        <f t="shared" si="46"/>
        <v>13311000</v>
      </c>
      <c r="M75" s="132">
        <f t="shared" si="46"/>
        <v>7513542</v>
      </c>
      <c r="N75" s="131">
        <f t="shared" si="46"/>
        <v>10400000</v>
      </c>
      <c r="O75" s="132">
        <f t="shared" si="46"/>
        <v>35028341</v>
      </c>
      <c r="P75" s="131">
        <f>$H75      +$J75      +$L75      +$N75</f>
        <v>60120000</v>
      </c>
      <c r="Q75" s="132">
        <f>$I75      +$K75      +$M75      +$O75</f>
        <v>57367320</v>
      </c>
      <c r="R75" s="72">
        <f>IF(($L75      =0),0,((($N75      -$L75      )/$L75      )*100))</f>
        <v>-21.869130794080082</v>
      </c>
      <c r="S75" s="73">
        <f>IF(($M75      =0),0,((($O75      -$M75      )/$M75      )*100))</f>
        <v>366.20277094345118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53.89269866881807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51.425144547532611</v>
      </c>
      <c r="V75" s="131">
        <f>SUM(V9:V16,V19:V25,V28:V31,V34,V37:V41,V44:V54,V57:V60,V63:V67,V71:V72)</f>
        <v>3697000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CcTqYc69G2zGgHY/xx8ZbEPBlRDHbKWPbtLFuuuJdhGrrXI1S7PMQOJLDuRvow7LZGZCFdWvQJ+BL64jJhM7Nw==" saltValue="ir8GpOFEjYceIcnY9JMZ2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152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156000</v>
      </c>
      <c r="I10" s="120">
        <v>101328</v>
      </c>
      <c r="J10" s="119">
        <v>357000</v>
      </c>
      <c r="K10" s="120">
        <v>249108</v>
      </c>
      <c r="L10" s="119">
        <v>730000</v>
      </c>
      <c r="M10" s="120">
        <v>574331</v>
      </c>
      <c r="N10" s="119"/>
      <c r="O10" s="120">
        <v>1075233</v>
      </c>
      <c r="P10" s="119">
        <f t="shared" ref="P10:P17" si="1">$H10      +$J10      +$L10      +$N10</f>
        <v>1243000</v>
      </c>
      <c r="Q10" s="120">
        <f t="shared" ref="Q10:Q17" si="2">$I10      +$K10      +$M10      +$O10</f>
        <v>2000000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87.214863902523106</v>
      </c>
      <c r="T10" s="59">
        <f t="shared" ref="T10:T17" si="5">IF(($E10      =0),0,(($P10      /$E10      )*100))</f>
        <v>62.150000000000006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5100000</v>
      </c>
      <c r="C11" s="118"/>
      <c r="D11" s="118"/>
      <c r="E11" s="118">
        <f t="shared" si="0"/>
        <v>5100000</v>
      </c>
      <c r="F11" s="119">
        <v>5100000</v>
      </c>
      <c r="G11" s="120">
        <v>5100000</v>
      </c>
      <c r="H11" s="119">
        <v>1065000</v>
      </c>
      <c r="I11" s="120">
        <v>447104</v>
      </c>
      <c r="J11" s="119">
        <v>1101000</v>
      </c>
      <c r="K11" s="120">
        <v>1200315</v>
      </c>
      <c r="L11" s="119">
        <v>897000</v>
      </c>
      <c r="M11" s="120">
        <v>801742</v>
      </c>
      <c r="N11" s="119">
        <v>1370000</v>
      </c>
      <c r="O11" s="120">
        <v>1982051</v>
      </c>
      <c r="P11" s="119">
        <f t="shared" si="1"/>
        <v>4433000</v>
      </c>
      <c r="Q11" s="120">
        <f t="shared" si="2"/>
        <v>4431212</v>
      </c>
      <c r="R11" s="59">
        <f t="shared" si="3"/>
        <v>52.731326644370128</v>
      </c>
      <c r="S11" s="60">
        <f t="shared" si="4"/>
        <v>147.2180576794031</v>
      </c>
      <c r="T11" s="59">
        <f t="shared" si="5"/>
        <v>86.921568627450981</v>
      </c>
      <c r="U11" s="61">
        <f t="shared" si="6"/>
        <v>86.88650980392157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7100000</v>
      </c>
      <c r="C17" s="121">
        <f>SUM(C9:C16)</f>
        <v>0</v>
      </c>
      <c r="D17" s="121"/>
      <c r="E17" s="121">
        <f t="shared" si="0"/>
        <v>7100000</v>
      </c>
      <c r="F17" s="122">
        <f t="shared" ref="F17:O17" si="7">SUM(F9:F16)</f>
        <v>7100000</v>
      </c>
      <c r="G17" s="123">
        <f t="shared" si="7"/>
        <v>7100000</v>
      </c>
      <c r="H17" s="122">
        <f t="shared" si="7"/>
        <v>1221000</v>
      </c>
      <c r="I17" s="123">
        <f t="shared" si="7"/>
        <v>548432</v>
      </c>
      <c r="J17" s="122">
        <f t="shared" si="7"/>
        <v>1458000</v>
      </c>
      <c r="K17" s="123">
        <f t="shared" si="7"/>
        <v>1449423</v>
      </c>
      <c r="L17" s="122">
        <f t="shared" si="7"/>
        <v>1627000</v>
      </c>
      <c r="M17" s="123">
        <f t="shared" si="7"/>
        <v>1376073</v>
      </c>
      <c r="N17" s="122">
        <f t="shared" si="7"/>
        <v>1370000</v>
      </c>
      <c r="O17" s="123">
        <f t="shared" si="7"/>
        <v>3057284</v>
      </c>
      <c r="P17" s="122">
        <f t="shared" si="1"/>
        <v>5676000</v>
      </c>
      <c r="Q17" s="123">
        <f t="shared" si="2"/>
        <v>6431212</v>
      </c>
      <c r="R17" s="63">
        <f t="shared" si="3"/>
        <v>-15.795943454210203</v>
      </c>
      <c r="S17" s="64">
        <f t="shared" si="4"/>
        <v>122.17455033272218</v>
      </c>
      <c r="T17" s="63">
        <f>IF((SUM($E9:$E14))=0,0,(P17/(SUM($E9:$E14))*100))</f>
        <v>79.943661971830977</v>
      </c>
      <c r="U17" s="65">
        <f>IF((SUM($E9:$E14))=0,0,(Q17/(SUM($E9:$E14))*100))</f>
        <v>90.580450704225356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2685000</v>
      </c>
      <c r="C31" s="118"/>
      <c r="D31" s="118"/>
      <c r="E31" s="118">
        <f>$B31      +$C31      +$D31</f>
        <v>2685000</v>
      </c>
      <c r="F31" s="119">
        <v>2685000</v>
      </c>
      <c r="G31" s="120">
        <v>2685000</v>
      </c>
      <c r="H31" s="119">
        <v>877000</v>
      </c>
      <c r="I31" s="120"/>
      <c r="J31" s="119">
        <v>445000</v>
      </c>
      <c r="K31" s="120">
        <v>1409661</v>
      </c>
      <c r="L31" s="119">
        <v>960000</v>
      </c>
      <c r="M31" s="120">
        <v>443298</v>
      </c>
      <c r="N31" s="119">
        <v>403000</v>
      </c>
      <c r="O31" s="120">
        <v>816196</v>
      </c>
      <c r="P31" s="119">
        <f>$H31      +$J31      +$L31      +$N31</f>
        <v>2685000</v>
      </c>
      <c r="Q31" s="120">
        <f>$I31      +$K31      +$M31      +$O31</f>
        <v>2669155</v>
      </c>
      <c r="R31" s="59">
        <f>IF(($L31      =0),0,((($N31      -$L31      )/$L31      )*100))</f>
        <v>-58.020833333333336</v>
      </c>
      <c r="S31" s="60">
        <f>IF(($M31      =0),0,((($O31      -$M31      )/$M31      )*100))</f>
        <v>84.119035050913837</v>
      </c>
      <c r="T31" s="59">
        <f>IF(($E31      =0),0,(($P31      /$E31      )*100))</f>
        <v>100</v>
      </c>
      <c r="U31" s="61">
        <f>IF(($E31      =0),0,(($Q31      /$E31      )*100))</f>
        <v>99.409869646182486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2685000</v>
      </c>
      <c r="C32" s="121">
        <f>SUM(C28:C31)</f>
        <v>0</v>
      </c>
      <c r="D32" s="121"/>
      <c r="E32" s="121">
        <f>$B32      +$C32      +$D32</f>
        <v>2685000</v>
      </c>
      <c r="F32" s="122">
        <f t="shared" ref="F32:O32" si="16">SUM(F28:F31)</f>
        <v>2685000</v>
      </c>
      <c r="G32" s="123">
        <f t="shared" si="16"/>
        <v>2685000</v>
      </c>
      <c r="H32" s="122">
        <f t="shared" si="16"/>
        <v>877000</v>
      </c>
      <c r="I32" s="123">
        <f t="shared" si="16"/>
        <v>0</v>
      </c>
      <c r="J32" s="122">
        <f t="shared" si="16"/>
        <v>445000</v>
      </c>
      <c r="K32" s="123">
        <f t="shared" si="16"/>
        <v>1409661</v>
      </c>
      <c r="L32" s="122">
        <f t="shared" si="16"/>
        <v>960000</v>
      </c>
      <c r="M32" s="123">
        <f t="shared" si="16"/>
        <v>443298</v>
      </c>
      <c r="N32" s="122">
        <f t="shared" si="16"/>
        <v>403000</v>
      </c>
      <c r="O32" s="123">
        <f t="shared" si="16"/>
        <v>816196</v>
      </c>
      <c r="P32" s="122">
        <f>$H32      +$J32      +$L32      +$N32</f>
        <v>2685000</v>
      </c>
      <c r="Q32" s="123">
        <f>$I32      +$K32      +$M32      +$O32</f>
        <v>2669155</v>
      </c>
      <c r="R32" s="63">
        <f>IF(($L32      =0),0,((($N32      -$L32      )/$L32      )*100))</f>
        <v>-58.020833333333336</v>
      </c>
      <c r="S32" s="64">
        <f>IF(($M32      =0),0,((($O32      -$M32      )/$M32      )*100))</f>
        <v>84.119035050913837</v>
      </c>
      <c r="T32" s="63">
        <f>IF($E32   =0,0,($P32   /$E32   )*100)</f>
        <v>100</v>
      </c>
      <c r="U32" s="65">
        <f>IF($E32   =0,0,($Q32   /$E32   )*100)</f>
        <v>99.409869646182486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3319000</v>
      </c>
      <c r="C34" s="118"/>
      <c r="D34" s="118"/>
      <c r="E34" s="118">
        <f>$B34      +$C34      +$D34</f>
        <v>3319000</v>
      </c>
      <c r="F34" s="119">
        <v>3319000</v>
      </c>
      <c r="G34" s="120">
        <v>3319000</v>
      </c>
      <c r="H34" s="119">
        <v>830000</v>
      </c>
      <c r="I34" s="120">
        <v>1124144</v>
      </c>
      <c r="J34" s="119">
        <v>1494000</v>
      </c>
      <c r="K34" s="120">
        <v>1083806</v>
      </c>
      <c r="L34" s="119">
        <v>100000</v>
      </c>
      <c r="M34" s="120">
        <v>1111050</v>
      </c>
      <c r="N34" s="119">
        <v>94000</v>
      </c>
      <c r="O34" s="120"/>
      <c r="P34" s="119">
        <f>$H34      +$J34      +$L34      +$N34</f>
        <v>2518000</v>
      </c>
      <c r="Q34" s="120">
        <f>$I34      +$K34      +$M34      +$O34</f>
        <v>3319000</v>
      </c>
      <c r="R34" s="59">
        <f>IF(($L34      =0),0,((($N34      -$L34      )/$L34      )*100))</f>
        <v>-6</v>
      </c>
      <c r="S34" s="60">
        <f>IF(($M34      =0),0,((($O34      -$M34      )/$M34      )*100))</f>
        <v>-100</v>
      </c>
      <c r="T34" s="59">
        <f>IF(($E34      =0),0,(($P34      /$E34      )*100))</f>
        <v>75.866224766495932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3319000</v>
      </c>
      <c r="C35" s="121">
        <f>C34</f>
        <v>0</v>
      </c>
      <c r="D35" s="121"/>
      <c r="E35" s="121">
        <f>$B35      +$C35      +$D35</f>
        <v>3319000</v>
      </c>
      <c r="F35" s="122">
        <f t="shared" ref="F35:O35" si="17">F34</f>
        <v>3319000</v>
      </c>
      <c r="G35" s="123">
        <f t="shared" si="17"/>
        <v>3319000</v>
      </c>
      <c r="H35" s="122">
        <f t="shared" si="17"/>
        <v>830000</v>
      </c>
      <c r="I35" s="123">
        <f t="shared" si="17"/>
        <v>1124144</v>
      </c>
      <c r="J35" s="122">
        <f t="shared" si="17"/>
        <v>1494000</v>
      </c>
      <c r="K35" s="123">
        <f t="shared" si="17"/>
        <v>1083806</v>
      </c>
      <c r="L35" s="122">
        <f t="shared" si="17"/>
        <v>100000</v>
      </c>
      <c r="M35" s="123">
        <f t="shared" si="17"/>
        <v>1111050</v>
      </c>
      <c r="N35" s="122">
        <f t="shared" si="17"/>
        <v>94000</v>
      </c>
      <c r="O35" s="123">
        <f t="shared" si="17"/>
        <v>0</v>
      </c>
      <c r="P35" s="122">
        <f>$H35      +$J35      +$L35      +$N35</f>
        <v>2518000</v>
      </c>
      <c r="Q35" s="123">
        <f>$I35      +$K35      +$M35      +$O35</f>
        <v>3319000</v>
      </c>
      <c r="R35" s="63">
        <f>IF(($L35      =0),0,((($N35      -$L35      )/$L35      )*100))</f>
        <v>-6</v>
      </c>
      <c r="S35" s="64">
        <f>IF(($M35      =0),0,((($O35      -$M35      )/$M35      )*100))</f>
        <v>-100</v>
      </c>
      <c r="T35" s="63">
        <f>IF($E35   =0,0,($P35   /$E35   )*100)</f>
        <v>75.866224766495932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113606000</v>
      </c>
      <c r="C46" s="118"/>
      <c r="D46" s="118"/>
      <c r="E46" s="118">
        <f t="shared" si="26"/>
        <v>113606000</v>
      </c>
      <c r="F46" s="119">
        <v>113606000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90000000</v>
      </c>
      <c r="C53" s="118"/>
      <c r="D53" s="118"/>
      <c r="E53" s="118">
        <f t="shared" si="26"/>
        <v>90000000</v>
      </c>
      <c r="F53" s="119">
        <v>90000000</v>
      </c>
      <c r="G53" s="120">
        <v>90000000</v>
      </c>
      <c r="H53" s="119">
        <v>21571000</v>
      </c>
      <c r="I53" s="120">
        <v>8570987</v>
      </c>
      <c r="J53" s="119">
        <v>22126000</v>
      </c>
      <c r="K53" s="120">
        <v>13785246</v>
      </c>
      <c r="L53" s="119">
        <v>1521000</v>
      </c>
      <c r="M53" s="120">
        <v>24838582</v>
      </c>
      <c r="N53" s="119">
        <v>5348000</v>
      </c>
      <c r="O53" s="120">
        <v>6520729</v>
      </c>
      <c r="P53" s="119">
        <f t="shared" si="27"/>
        <v>50566000</v>
      </c>
      <c r="Q53" s="120">
        <f t="shared" si="28"/>
        <v>53715544</v>
      </c>
      <c r="R53" s="59">
        <f t="shared" si="29"/>
        <v>251.61078238001315</v>
      </c>
      <c r="S53" s="60">
        <f t="shared" si="30"/>
        <v>-73.747579471324087</v>
      </c>
      <c r="T53" s="59">
        <f t="shared" si="31"/>
        <v>56.184444444444445</v>
      </c>
      <c r="U53" s="61">
        <f t="shared" si="32"/>
        <v>59.683937777777771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203606000</v>
      </c>
      <c r="C55" s="121">
        <f>SUM(C44:C54)</f>
        <v>0</v>
      </c>
      <c r="D55" s="121"/>
      <c r="E55" s="121">
        <f t="shared" si="26"/>
        <v>203606000</v>
      </c>
      <c r="F55" s="122">
        <f t="shared" ref="F55:O55" si="33">SUM(F44:F54)</f>
        <v>203606000</v>
      </c>
      <c r="G55" s="123">
        <f t="shared" si="33"/>
        <v>90000000</v>
      </c>
      <c r="H55" s="122">
        <f t="shared" si="33"/>
        <v>21571000</v>
      </c>
      <c r="I55" s="123">
        <f t="shared" si="33"/>
        <v>8570987</v>
      </c>
      <c r="J55" s="122">
        <f t="shared" si="33"/>
        <v>22126000</v>
      </c>
      <c r="K55" s="123">
        <f t="shared" si="33"/>
        <v>13785246</v>
      </c>
      <c r="L55" s="122">
        <f t="shared" si="33"/>
        <v>1521000</v>
      </c>
      <c r="M55" s="123">
        <f t="shared" si="33"/>
        <v>24838582</v>
      </c>
      <c r="N55" s="122">
        <f t="shared" si="33"/>
        <v>5348000</v>
      </c>
      <c r="O55" s="123">
        <f t="shared" si="33"/>
        <v>6520729</v>
      </c>
      <c r="P55" s="122">
        <f t="shared" si="27"/>
        <v>50566000</v>
      </c>
      <c r="Q55" s="123">
        <f t="shared" si="28"/>
        <v>53715544</v>
      </c>
      <c r="R55" s="63">
        <f t="shared" si="29"/>
        <v>251.61078238001315</v>
      </c>
      <c r="S55" s="64">
        <f t="shared" si="30"/>
        <v>-73.747579471324087</v>
      </c>
      <c r="T55" s="63">
        <f>IF((+$E45+$E47+$E49+$E50+$E53) =0,0,(P55   /(+$E45+$E47+$E49+$E50+$E53) )*100)</f>
        <v>56.184444444444445</v>
      </c>
      <c r="U55" s="65">
        <f>IF((+$E45+$E47+$E49+$E50+$E53) =0,0,(Q55   /(+$E45+$E47+$E49+$E50+$E53) )*100)</f>
        <v>59.683937777777771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216710000</v>
      </c>
      <c r="C69" s="130">
        <f>SUM(C9:C16,C19:C25,C28:C31,C34,C37:C41,C44:C54,C57:C60,C63:C67)</f>
        <v>0</v>
      </c>
      <c r="D69" s="130"/>
      <c r="E69" s="130">
        <f t="shared" si="35"/>
        <v>216710000</v>
      </c>
      <c r="F69" s="131">
        <f t="shared" ref="F69:O69" si="43">SUM(F9:F16,F19:F25,F28:F31,F34,F37:F41,F44:F54,F57:F60,F63:F67)</f>
        <v>216710000</v>
      </c>
      <c r="G69" s="132">
        <f t="shared" si="43"/>
        <v>103104000</v>
      </c>
      <c r="H69" s="131">
        <f t="shared" si="43"/>
        <v>24499000</v>
      </c>
      <c r="I69" s="132">
        <f t="shared" si="43"/>
        <v>10243563</v>
      </c>
      <c r="J69" s="131">
        <f t="shared" si="43"/>
        <v>25523000</v>
      </c>
      <c r="K69" s="132">
        <f t="shared" si="43"/>
        <v>17728136</v>
      </c>
      <c r="L69" s="131">
        <f t="shared" si="43"/>
        <v>4208000</v>
      </c>
      <c r="M69" s="132">
        <f t="shared" si="43"/>
        <v>27769003</v>
      </c>
      <c r="N69" s="131">
        <f t="shared" si="43"/>
        <v>7215000</v>
      </c>
      <c r="O69" s="132">
        <f t="shared" si="43"/>
        <v>10394209</v>
      </c>
      <c r="P69" s="131">
        <f t="shared" si="36"/>
        <v>61445000</v>
      </c>
      <c r="Q69" s="132">
        <f t="shared" si="37"/>
        <v>66134911</v>
      </c>
      <c r="R69" s="72">
        <f t="shared" si="38"/>
        <v>71.459125475285163</v>
      </c>
      <c r="S69" s="73">
        <f t="shared" si="39"/>
        <v>-62.569023453956916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59.595166045934199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64.1438848153321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447663000</v>
      </c>
      <c r="C71" s="118"/>
      <c r="D71" s="118"/>
      <c r="E71" s="118">
        <f>$B71      +$C71      +$D71</f>
        <v>447663000</v>
      </c>
      <c r="F71" s="119">
        <v>447663000</v>
      </c>
      <c r="G71" s="120">
        <v>447663000</v>
      </c>
      <c r="H71" s="119">
        <v>143706000</v>
      </c>
      <c r="I71" s="120">
        <v>94561818</v>
      </c>
      <c r="J71" s="119">
        <v>162116000</v>
      </c>
      <c r="K71" s="120">
        <v>180951678</v>
      </c>
      <c r="L71" s="119">
        <v>103816000</v>
      </c>
      <c r="M71" s="120">
        <v>172772250</v>
      </c>
      <c r="N71" s="119">
        <v>38025000</v>
      </c>
      <c r="O71" s="120">
        <v>-622746</v>
      </c>
      <c r="P71" s="119">
        <f>$H71      +$J71      +$L71      +$N71</f>
        <v>447663000</v>
      </c>
      <c r="Q71" s="120">
        <f>$I71      +$K71      +$M71      +$O71</f>
        <v>447663000</v>
      </c>
      <c r="R71" s="59">
        <f>IF(($L71      =0),0,((($N71      -$L71      )/$L71      )*100))</f>
        <v>-63.372697850042378</v>
      </c>
      <c r="S71" s="60">
        <f>IF(($M71      =0),0,((($O71      -$M71      )/$M71      )*100))</f>
        <v>-100.36044330035638</v>
      </c>
      <c r="T71" s="59">
        <f>IF(($E71      =0),0,(($P71      /$E71      )*100))</f>
        <v>100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447663000</v>
      </c>
      <c r="C73" s="127">
        <f>SUM(C71:C72)</f>
        <v>0</v>
      </c>
      <c r="D73" s="127"/>
      <c r="E73" s="127">
        <f>$B73      +$C73      +$D73</f>
        <v>447663000</v>
      </c>
      <c r="F73" s="128">
        <f t="shared" ref="F73:O73" si="44">SUM(F71:F72)</f>
        <v>447663000</v>
      </c>
      <c r="G73" s="129">
        <f t="shared" si="44"/>
        <v>447663000</v>
      </c>
      <c r="H73" s="128">
        <f t="shared" si="44"/>
        <v>143706000</v>
      </c>
      <c r="I73" s="129">
        <f t="shared" si="44"/>
        <v>94561818</v>
      </c>
      <c r="J73" s="128">
        <f t="shared" si="44"/>
        <v>162116000</v>
      </c>
      <c r="K73" s="129">
        <f t="shared" si="44"/>
        <v>180951678</v>
      </c>
      <c r="L73" s="128">
        <f t="shared" si="44"/>
        <v>103816000</v>
      </c>
      <c r="M73" s="129">
        <f t="shared" si="44"/>
        <v>172772250</v>
      </c>
      <c r="N73" s="128">
        <f t="shared" si="44"/>
        <v>38025000</v>
      </c>
      <c r="O73" s="129">
        <f t="shared" si="44"/>
        <v>-622746</v>
      </c>
      <c r="P73" s="128">
        <f>$H73      +$J73      +$L73      +$N73</f>
        <v>447663000</v>
      </c>
      <c r="Q73" s="129">
        <f>$I73      +$K73      +$M73      +$O73</f>
        <v>447663000</v>
      </c>
      <c r="R73" s="68">
        <f>IF(($L73      =0),0,((($N73      -$L73      )/$L73      )*100))</f>
        <v>-63.372697850042378</v>
      </c>
      <c r="S73" s="69">
        <f>IF(($M73      =0),0,((($O73      -$M73      )/$M73      )*100))</f>
        <v>-100.36044330035638</v>
      </c>
      <c r="T73" s="68">
        <f>IF(($E71      =0),0,(($P71      /$E71      )*100))</f>
        <v>100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447663000</v>
      </c>
      <c r="C74" s="130">
        <f>SUM(C71:C72)</f>
        <v>0</v>
      </c>
      <c r="D74" s="130"/>
      <c r="E74" s="130">
        <f>$B74      +$C74      +$D74</f>
        <v>447663000</v>
      </c>
      <c r="F74" s="131">
        <f t="shared" ref="F74:O74" si="45">SUM(F71:F72)</f>
        <v>447663000</v>
      </c>
      <c r="G74" s="132">
        <f t="shared" si="45"/>
        <v>447663000</v>
      </c>
      <c r="H74" s="131">
        <f t="shared" si="45"/>
        <v>143706000</v>
      </c>
      <c r="I74" s="132">
        <f t="shared" si="45"/>
        <v>94561818</v>
      </c>
      <c r="J74" s="131">
        <f t="shared" si="45"/>
        <v>162116000</v>
      </c>
      <c r="K74" s="132">
        <f t="shared" si="45"/>
        <v>180951678</v>
      </c>
      <c r="L74" s="131">
        <f t="shared" si="45"/>
        <v>103816000</v>
      </c>
      <c r="M74" s="132">
        <f t="shared" si="45"/>
        <v>172772250</v>
      </c>
      <c r="N74" s="131">
        <f t="shared" si="45"/>
        <v>38025000</v>
      </c>
      <c r="O74" s="132">
        <f t="shared" si="45"/>
        <v>-622746</v>
      </c>
      <c r="P74" s="131">
        <f>$H74      +$J74      +$L74      +$N74</f>
        <v>447663000</v>
      </c>
      <c r="Q74" s="132">
        <f>$I74      +$K74      +$M74      +$O74</f>
        <v>447663000</v>
      </c>
      <c r="R74" s="72">
        <f>IF(($L74      =0),0,((($N74      -$L74      )/$L74      )*100))</f>
        <v>-63.372697850042378</v>
      </c>
      <c r="S74" s="73">
        <f>IF(($M74      =0),0,((($O74      -$M74      )/$M74      )*100))</f>
        <v>-100.36044330035638</v>
      </c>
      <c r="T74" s="72">
        <f>IF(($E71      =0),0,(($P71      /$E71      )*100))</f>
        <v>100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664373000</v>
      </c>
      <c r="C75" s="130">
        <f>SUM(C9:C16,C19:C25,C28:C31,C34,C37:C41,C44:C54,C57:C60,C63:C67,C71:C72)</f>
        <v>0</v>
      </c>
      <c r="D75" s="130"/>
      <c r="E75" s="130">
        <f>$B75      +$C75      +$D75</f>
        <v>664373000</v>
      </c>
      <c r="F75" s="131">
        <f t="shared" ref="F75:O75" si="46">SUM(F9:F16,F19:F25,F28:F31,F34,F37:F41,F44:F54,F57:F60,F63:F67,F71:F72)</f>
        <v>664373000</v>
      </c>
      <c r="G75" s="132">
        <f t="shared" si="46"/>
        <v>550767000</v>
      </c>
      <c r="H75" s="131">
        <f t="shared" si="46"/>
        <v>168205000</v>
      </c>
      <c r="I75" s="132">
        <f t="shared" si="46"/>
        <v>104805381</v>
      </c>
      <c r="J75" s="131">
        <f t="shared" si="46"/>
        <v>187639000</v>
      </c>
      <c r="K75" s="132">
        <f t="shared" si="46"/>
        <v>198679814</v>
      </c>
      <c r="L75" s="131">
        <f t="shared" si="46"/>
        <v>108024000</v>
      </c>
      <c r="M75" s="132">
        <f t="shared" si="46"/>
        <v>200541253</v>
      </c>
      <c r="N75" s="131">
        <f t="shared" si="46"/>
        <v>45240000</v>
      </c>
      <c r="O75" s="132">
        <f t="shared" si="46"/>
        <v>9771463</v>
      </c>
      <c r="P75" s="131">
        <f>$H75      +$J75      +$L75      +$N75</f>
        <v>509108000</v>
      </c>
      <c r="Q75" s="132">
        <f>$I75      +$K75      +$M75      +$O75</f>
        <v>513797911</v>
      </c>
      <c r="R75" s="72">
        <f>IF(($L75      =0),0,((($N75      -$L75      )/$L75      )*100))</f>
        <v>-58.120417684958902</v>
      </c>
      <c r="S75" s="73">
        <f>IF(($M75      =0),0,((($O75      -$M75      )/$M75      )*100))</f>
        <v>-95.127454898269733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92.436184448233107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93.287708050772835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153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154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155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156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157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158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159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160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161</v>
      </c>
    </row>
    <row r="118" spans="1:23" x14ac:dyDescent="0.2">
      <c r="A118" s="35" t="s">
        <v>162</v>
      </c>
    </row>
    <row r="119" spans="1:23" x14ac:dyDescent="0.2">
      <c r="A119" s="35" t="s">
        <v>163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164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165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166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MQCJ0XcM1oEGENe4gt1LOvEiC/HoRDt/6Wy7kMEObnkRZ0oJxHRN0AxNPIkjlGm5+SC+2/WGN0PUWoquZQ1pJg==" saltValue="zeYeh1KbMihB4/bOfmVWV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0DA8BF-9F88-4482-8819-2011144F101B}"/>
</file>

<file path=customXml/itemProps2.xml><?xml version="1.0" encoding="utf-8"?>
<ds:datastoreItem xmlns:ds="http://schemas.openxmlformats.org/officeDocument/2006/customXml" ds:itemID="{959D9D52-900F-4AA5-A8B5-39BA6E6354C0}"/>
</file>

<file path=customXml/itemProps3.xml><?xml version="1.0" encoding="utf-8"?>
<ds:datastoreItem xmlns:ds="http://schemas.openxmlformats.org/officeDocument/2006/customXml" ds:itemID="{DACFF0BF-72FA-41D8-914E-84B8CF5FB4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40</vt:i4>
      </vt:variant>
    </vt:vector>
  </HeadingPairs>
  <TitlesOfParts>
    <vt:vector size="80" baseType="lpstr">
      <vt:lpstr>Summary</vt:lpstr>
      <vt:lpstr>BUF</vt:lpstr>
      <vt:lpstr>NMA</vt:lpstr>
      <vt:lpstr>EC101</vt:lpstr>
      <vt:lpstr>EC102</vt:lpstr>
      <vt:lpstr>EC104</vt:lpstr>
      <vt:lpstr>EC105</vt:lpstr>
      <vt:lpstr>EC106</vt:lpstr>
      <vt:lpstr>EC108</vt:lpstr>
      <vt:lpstr>EC109</vt:lpstr>
      <vt:lpstr>DC10</vt:lpstr>
      <vt:lpstr>EC121</vt:lpstr>
      <vt:lpstr>EC122</vt:lpstr>
      <vt:lpstr>EC123</vt:lpstr>
      <vt:lpstr>EC124</vt:lpstr>
      <vt:lpstr>EC126</vt:lpstr>
      <vt:lpstr>EC129</vt:lpstr>
      <vt:lpstr>DC12</vt:lpstr>
      <vt:lpstr>EC131</vt:lpstr>
      <vt:lpstr>EC135</vt:lpstr>
      <vt:lpstr>EC136</vt:lpstr>
      <vt:lpstr>EC137</vt:lpstr>
      <vt:lpstr>EC138</vt:lpstr>
      <vt:lpstr>EC139</vt:lpstr>
      <vt:lpstr>DC13</vt:lpstr>
      <vt:lpstr>EC141</vt:lpstr>
      <vt:lpstr>EC142</vt:lpstr>
      <vt:lpstr>EC145</vt:lpstr>
      <vt:lpstr>DC14</vt:lpstr>
      <vt:lpstr>EC153</vt:lpstr>
      <vt:lpstr>EC154</vt:lpstr>
      <vt:lpstr>EC155</vt:lpstr>
      <vt:lpstr>EC156</vt:lpstr>
      <vt:lpstr>EC157</vt:lpstr>
      <vt:lpstr>DC15</vt:lpstr>
      <vt:lpstr>EC441</vt:lpstr>
      <vt:lpstr>EC442</vt:lpstr>
      <vt:lpstr>EC443</vt:lpstr>
      <vt:lpstr>EC444</vt:lpstr>
      <vt:lpstr>DC44</vt:lpstr>
      <vt:lpstr>BUF!Print_Area</vt:lpstr>
      <vt:lpstr>'DC10'!Print_Area</vt:lpstr>
      <vt:lpstr>'DC12'!Print_Area</vt:lpstr>
      <vt:lpstr>'DC13'!Print_Area</vt:lpstr>
      <vt:lpstr>'DC14'!Print_Area</vt:lpstr>
      <vt:lpstr>'DC15'!Print_Area</vt:lpstr>
      <vt:lpstr>'DC44'!Print_Area</vt:lpstr>
      <vt:lpstr>'EC101'!Print_Area</vt:lpstr>
      <vt:lpstr>'EC102'!Print_Area</vt:lpstr>
      <vt:lpstr>'EC104'!Print_Area</vt:lpstr>
      <vt:lpstr>'EC105'!Print_Area</vt:lpstr>
      <vt:lpstr>'EC106'!Print_Area</vt:lpstr>
      <vt:lpstr>'EC108'!Print_Area</vt:lpstr>
      <vt:lpstr>'EC109'!Print_Area</vt:lpstr>
      <vt:lpstr>'EC121'!Print_Area</vt:lpstr>
      <vt:lpstr>'EC122'!Print_Area</vt:lpstr>
      <vt:lpstr>'EC123'!Print_Area</vt:lpstr>
      <vt:lpstr>'EC124'!Print_Area</vt:lpstr>
      <vt:lpstr>'EC126'!Print_Area</vt:lpstr>
      <vt:lpstr>'EC129'!Print_Area</vt:lpstr>
      <vt:lpstr>'EC131'!Print_Area</vt:lpstr>
      <vt:lpstr>'EC135'!Print_Area</vt:lpstr>
      <vt:lpstr>'EC136'!Print_Area</vt:lpstr>
      <vt:lpstr>'EC137'!Print_Area</vt:lpstr>
      <vt:lpstr>'EC138'!Print_Area</vt:lpstr>
      <vt:lpstr>'EC139'!Print_Area</vt:lpstr>
      <vt:lpstr>'EC141'!Print_Area</vt:lpstr>
      <vt:lpstr>'EC142'!Print_Area</vt:lpstr>
      <vt:lpstr>'EC145'!Print_Area</vt:lpstr>
      <vt:lpstr>'EC153'!Print_Area</vt:lpstr>
      <vt:lpstr>'EC154'!Print_Area</vt:lpstr>
      <vt:lpstr>'EC155'!Print_Area</vt:lpstr>
      <vt:lpstr>'EC156'!Print_Area</vt:lpstr>
      <vt:lpstr>'EC157'!Print_Area</vt:lpstr>
      <vt:lpstr>'EC441'!Print_Area</vt:lpstr>
      <vt:lpstr>'EC442'!Print_Area</vt:lpstr>
      <vt:lpstr>'EC443'!Print_Area</vt:lpstr>
      <vt:lpstr>'EC444'!Print_Area</vt:lpstr>
      <vt:lpstr>NMA!Print_Area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2026-08-03T09:16:46Z</dcterms:created>
  <dcterms:modified xsi:type="dcterms:W3CDTF">2026-08-03T09:16:46Z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